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mpar-my.sharepoint.com/personal/amikus_stampar_hr/Documents/Documents/PLAN 2023/PLAN 2023/"/>
    </mc:Choice>
  </mc:AlternateContent>
  <xr:revisionPtr revIDLastSave="848" documentId="8_{88D378C3-CA3C-49C7-A948-91EA860C73E0}" xr6:coauthVersionLast="47" xr6:coauthVersionMax="47" xr10:uidLastSave="{926A9C4F-F332-4010-A34B-B6BC1CF1114D}"/>
  <bookViews>
    <workbookView xWindow="-120" yWindow="-120" windowWidth="29040" windowHeight="15840" xr2:uid="{00000000-000D-0000-FFFF-FFFF00000000}"/>
  </bookViews>
  <sheets>
    <sheet name="Plan rashoda i izdataka 2023-25" sheetId="2" r:id="rId1"/>
  </sheets>
  <definedNames>
    <definedName name="_xlnm.Print_Titles" localSheetId="0">'Plan rashoda i izdataka 2023-25'!$1:$5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2" l="1"/>
  <c r="N49" i="2" s="1"/>
  <c r="P86" i="2"/>
  <c r="O86" i="2"/>
  <c r="O93" i="2"/>
  <c r="P93" i="2"/>
  <c r="N99" i="2"/>
  <c r="N97" i="2"/>
  <c r="N94" i="2"/>
  <c r="N93" i="2" s="1"/>
  <c r="N92" i="2"/>
  <c r="O92" i="2" s="1"/>
  <c r="P92" i="2" s="1"/>
  <c r="N90" i="2"/>
  <c r="N88" i="2"/>
  <c r="N87" i="2"/>
  <c r="N85" i="2"/>
  <c r="N84" i="2"/>
  <c r="N83" i="2"/>
  <c r="N82" i="2"/>
  <c r="N80" i="2"/>
  <c r="N60" i="2"/>
  <c r="N59" i="2"/>
  <c r="N58" i="2"/>
  <c r="N57" i="2"/>
  <c r="N50" i="2"/>
  <c r="N47" i="2"/>
  <c r="N46" i="2"/>
  <c r="N45" i="2"/>
  <c r="N43" i="2"/>
  <c r="N41" i="2"/>
  <c r="N40" i="2"/>
  <c r="N39" i="2"/>
  <c r="N38" i="2"/>
  <c r="N37" i="2"/>
  <c r="N36" i="2"/>
  <c r="N35" i="2"/>
  <c r="N34" i="2"/>
  <c r="N33" i="2"/>
  <c r="N31" i="2"/>
  <c r="N30" i="2"/>
  <c r="N29" i="2"/>
  <c r="N28" i="2"/>
  <c r="N27" i="2"/>
  <c r="N26" i="2"/>
  <c r="N24" i="2"/>
  <c r="N23" i="2"/>
  <c r="N22" i="2"/>
  <c r="N21" i="2"/>
  <c r="N18" i="2"/>
  <c r="N17" i="2"/>
  <c r="N16" i="2"/>
  <c r="N14" i="2"/>
  <c r="N11" i="2"/>
  <c r="N10" i="2"/>
  <c r="N9" i="2"/>
  <c r="E44" i="2"/>
  <c r="F44" i="2"/>
  <c r="G44" i="2"/>
  <c r="H44" i="2"/>
  <c r="D44" i="2" l="1"/>
  <c r="N32" i="2"/>
  <c r="N20" i="2"/>
  <c r="D20" i="2" l="1"/>
  <c r="E20" i="2"/>
  <c r="F20" i="2"/>
  <c r="G20" i="2"/>
  <c r="H20" i="2"/>
  <c r="I20" i="2"/>
  <c r="J20" i="2"/>
  <c r="I44" i="2"/>
  <c r="F42" i="2"/>
  <c r="G42" i="2"/>
  <c r="H42" i="2"/>
  <c r="F32" i="2"/>
  <c r="G32" i="2"/>
  <c r="H32" i="2"/>
  <c r="F25" i="2"/>
  <c r="G25" i="2"/>
  <c r="H25" i="2"/>
  <c r="F15" i="2"/>
  <c r="G15" i="2"/>
  <c r="H15" i="2"/>
  <c r="F13" i="2"/>
  <c r="G13" i="2"/>
  <c r="H13" i="2"/>
  <c r="F8" i="2"/>
  <c r="G8" i="2"/>
  <c r="H8" i="2"/>
  <c r="D8" i="2"/>
  <c r="E8" i="2"/>
  <c r="I8" i="2"/>
  <c r="J8" i="2"/>
  <c r="D13" i="2"/>
  <c r="E13" i="2"/>
  <c r="I13" i="2"/>
  <c r="J13" i="2"/>
  <c r="K13" i="2"/>
  <c r="D15" i="2"/>
  <c r="E15" i="2"/>
  <c r="I15" i="2"/>
  <c r="J15" i="2"/>
  <c r="K15" i="2"/>
  <c r="L15" i="2"/>
  <c r="G53" i="2"/>
  <c r="H53" i="2"/>
  <c r="I53" i="2"/>
  <c r="J53" i="2"/>
  <c r="K53" i="2"/>
  <c r="G56" i="2"/>
  <c r="H56" i="2"/>
  <c r="I56" i="2"/>
  <c r="D62" i="2"/>
  <c r="E62" i="2"/>
  <c r="F62" i="2"/>
  <c r="G62" i="2"/>
  <c r="H62" i="2"/>
  <c r="I62" i="2"/>
  <c r="J62" i="2"/>
  <c r="K62" i="2"/>
  <c r="L62" i="2"/>
  <c r="M62" i="2"/>
  <c r="N62" i="2"/>
  <c r="C62" i="2"/>
  <c r="D64" i="2"/>
  <c r="E64" i="2"/>
  <c r="F64" i="2"/>
  <c r="G64" i="2"/>
  <c r="G61" i="2" s="1"/>
  <c r="H64" i="2"/>
  <c r="I64" i="2"/>
  <c r="J64" i="2"/>
  <c r="K64" i="2"/>
  <c r="L64" i="2"/>
  <c r="M64" i="2"/>
  <c r="N64" i="2"/>
  <c r="C64" i="2"/>
  <c r="N54" i="2"/>
  <c r="M81" i="2"/>
  <c r="N13" i="2"/>
  <c r="N15" i="2"/>
  <c r="N25" i="2"/>
  <c r="N42" i="2"/>
  <c r="N44" i="2"/>
  <c r="N55" i="2"/>
  <c r="N56" i="2"/>
  <c r="N76" i="2"/>
  <c r="N77" i="2"/>
  <c r="O77" i="2" s="1"/>
  <c r="N79" i="2"/>
  <c r="N89" i="2"/>
  <c r="N96" i="2"/>
  <c r="N98" i="2"/>
  <c r="N103" i="2"/>
  <c r="O103" i="2" s="1"/>
  <c r="M8" i="2"/>
  <c r="M13" i="2"/>
  <c r="M15" i="2"/>
  <c r="M20" i="2"/>
  <c r="M25" i="2"/>
  <c r="M32" i="2"/>
  <c r="M42" i="2"/>
  <c r="M44" i="2"/>
  <c r="M53" i="2"/>
  <c r="M56" i="2"/>
  <c r="M70" i="2"/>
  <c r="M75" i="2"/>
  <c r="M74" i="2" s="1"/>
  <c r="M79" i="2"/>
  <c r="M89" i="2"/>
  <c r="M91" i="2"/>
  <c r="M93" i="2"/>
  <c r="M96" i="2"/>
  <c r="M98" i="2"/>
  <c r="M102" i="2"/>
  <c r="M101" i="2" s="1"/>
  <c r="M100" i="2" s="1"/>
  <c r="J66" i="2" l="1"/>
  <c r="F66" i="2"/>
  <c r="J61" i="2"/>
  <c r="I52" i="2"/>
  <c r="N95" i="2"/>
  <c r="G52" i="2"/>
  <c r="E66" i="2"/>
  <c r="F61" i="2"/>
  <c r="K66" i="2"/>
  <c r="G66" i="2"/>
  <c r="M61" i="2"/>
  <c r="H61" i="2"/>
  <c r="M66" i="2"/>
  <c r="I66" i="2"/>
  <c r="K61" i="2"/>
  <c r="I61" i="2"/>
  <c r="E61" i="2"/>
  <c r="L61" i="2"/>
  <c r="D61" i="2"/>
  <c r="L66" i="2"/>
  <c r="D66" i="2"/>
  <c r="H52" i="2"/>
  <c r="C61" i="2"/>
  <c r="F19" i="2"/>
  <c r="I7" i="2"/>
  <c r="N61" i="2"/>
  <c r="H7" i="2"/>
  <c r="H19" i="2"/>
  <c r="G19" i="2"/>
  <c r="F7" i="2"/>
  <c r="G7" i="2"/>
  <c r="N12" i="2"/>
  <c r="H66" i="2"/>
  <c r="M95" i="2"/>
  <c r="N75" i="2"/>
  <c r="N81" i="2"/>
  <c r="N19" i="2"/>
  <c r="M7" i="2"/>
  <c r="M52" i="2"/>
  <c r="M69" i="2"/>
  <c r="M78" i="2"/>
  <c r="M19" i="2"/>
  <c r="D81" i="2"/>
  <c r="E81" i="2"/>
  <c r="M73" i="2" l="1"/>
  <c r="N8" i="2"/>
  <c r="N66" i="2"/>
  <c r="N74" i="2"/>
  <c r="M6" i="2"/>
  <c r="N7" i="2" l="1"/>
  <c r="M104" i="2"/>
  <c r="O62" i="2"/>
  <c r="P62" i="2"/>
  <c r="P15" i="2" l="1"/>
  <c r="O96" i="2"/>
  <c r="P96" i="2"/>
  <c r="O25" i="2"/>
  <c r="P8" i="2"/>
  <c r="O56" i="2"/>
  <c r="P56" i="2"/>
  <c r="O81" i="2"/>
  <c r="P81" i="2"/>
  <c r="O98" i="2"/>
  <c r="P98" i="2"/>
  <c r="O89" i="2"/>
  <c r="P89" i="2"/>
  <c r="O79" i="2"/>
  <c r="O75" i="2"/>
  <c r="O74" i="2" s="1"/>
  <c r="O64" i="2"/>
  <c r="O61" i="2" s="1"/>
  <c r="O20" i="2"/>
  <c r="P20" i="2"/>
  <c r="O32" i="2"/>
  <c r="P32" i="2"/>
  <c r="O42" i="2"/>
  <c r="P42" i="2"/>
  <c r="O44" i="2"/>
  <c r="P44" i="2"/>
  <c r="O15" i="2"/>
  <c r="O13" i="2"/>
  <c r="P13" i="2"/>
  <c r="O95" i="2" l="1"/>
  <c r="P95" i="2"/>
  <c r="P7" i="2"/>
  <c r="O8" i="2"/>
  <c r="O7" i="2" s="1"/>
  <c r="P25" i="2"/>
  <c r="P19" i="2" s="1"/>
  <c r="O19" i="2"/>
  <c r="D93" i="2"/>
  <c r="E93" i="2"/>
  <c r="F93" i="2"/>
  <c r="G93" i="2"/>
  <c r="H93" i="2"/>
  <c r="I93" i="2"/>
  <c r="J93" i="2"/>
  <c r="K93" i="2"/>
  <c r="L93" i="2"/>
  <c r="D96" i="2"/>
  <c r="E96" i="2"/>
  <c r="F96" i="2"/>
  <c r="G96" i="2"/>
  <c r="H96" i="2"/>
  <c r="I96" i="2"/>
  <c r="L98" i="2"/>
  <c r="K98" i="2"/>
  <c r="J98" i="2"/>
  <c r="I98" i="2"/>
  <c r="H98" i="2"/>
  <c r="G98" i="2"/>
  <c r="F98" i="2"/>
  <c r="E98" i="2"/>
  <c r="D98" i="2"/>
  <c r="C98" i="2"/>
  <c r="I95" i="2" l="1"/>
  <c r="F95" i="2"/>
  <c r="H95" i="2"/>
  <c r="D95" i="2"/>
  <c r="G95" i="2"/>
  <c r="E95" i="2"/>
  <c r="P64" i="2" l="1"/>
  <c r="P61" i="2" s="1"/>
  <c r="C8" i="2"/>
  <c r="C13" i="2"/>
  <c r="C15" i="2"/>
  <c r="C20" i="2"/>
  <c r="C25" i="2"/>
  <c r="C32" i="2"/>
  <c r="C42" i="2"/>
  <c r="C44" i="2"/>
  <c r="C53" i="2"/>
  <c r="C56" i="2"/>
  <c r="C70" i="2"/>
  <c r="C75" i="2"/>
  <c r="C79" i="2"/>
  <c r="C81" i="2"/>
  <c r="C89" i="2"/>
  <c r="C91" i="2"/>
  <c r="C93" i="2"/>
  <c r="C96" i="2"/>
  <c r="C102" i="2"/>
  <c r="C66" i="2" l="1"/>
  <c r="C95" i="2"/>
  <c r="C74" i="2"/>
  <c r="C101" i="2"/>
  <c r="C69" i="2"/>
  <c r="C78" i="2"/>
  <c r="C52" i="2"/>
  <c r="C19" i="2"/>
  <c r="C7" i="2"/>
  <c r="C73" i="2" l="1"/>
  <c r="C6" i="2"/>
  <c r="C100" i="2"/>
  <c r="I81" i="2"/>
  <c r="C104" i="2" l="1"/>
  <c r="K8" i="2"/>
  <c r="L8" i="2"/>
  <c r="G91" i="2"/>
  <c r="J81" i="2" l="1"/>
  <c r="K81" i="2"/>
  <c r="L81" i="2"/>
  <c r="P79" i="2"/>
  <c r="P77" i="2"/>
  <c r="P75" i="2" s="1"/>
  <c r="P74" i="2" s="1"/>
  <c r="L53" i="2"/>
  <c r="P103" i="2" l="1"/>
  <c r="D102" i="2" l="1"/>
  <c r="E102" i="2"/>
  <c r="E101" i="2" s="1"/>
  <c r="E100" i="2" s="1"/>
  <c r="F102" i="2"/>
  <c r="F101" i="2" s="1"/>
  <c r="F100" i="2" s="1"/>
  <c r="G102" i="2"/>
  <c r="H102" i="2"/>
  <c r="H101" i="2" s="1"/>
  <c r="H100" i="2" s="1"/>
  <c r="I102" i="2"/>
  <c r="I101" i="2" s="1"/>
  <c r="I100" i="2" s="1"/>
  <c r="J102" i="2"/>
  <c r="J101" i="2" s="1"/>
  <c r="J100" i="2" s="1"/>
  <c r="K102" i="2"/>
  <c r="K101" i="2" s="1"/>
  <c r="K100" i="2" s="1"/>
  <c r="L102" i="2"/>
  <c r="L101" i="2" s="1"/>
  <c r="L100" i="2" s="1"/>
  <c r="K20" i="2"/>
  <c r="L20" i="2"/>
  <c r="K25" i="2"/>
  <c r="L25" i="2"/>
  <c r="K32" i="2"/>
  <c r="L32" i="2"/>
  <c r="K42" i="2"/>
  <c r="L42" i="2"/>
  <c r="K44" i="2"/>
  <c r="L44" i="2"/>
  <c r="K75" i="2"/>
  <c r="K74" i="2" s="1"/>
  <c r="L75" i="2"/>
  <c r="L74" i="2" s="1"/>
  <c r="K96" i="2"/>
  <c r="K95" i="2" s="1"/>
  <c r="L96" i="2"/>
  <c r="K89" i="2"/>
  <c r="L89" i="2"/>
  <c r="N102" i="2" l="1"/>
  <c r="O102" i="2" s="1"/>
  <c r="G101" i="2"/>
  <c r="L95" i="2"/>
  <c r="L19" i="2"/>
  <c r="D101" i="2"/>
  <c r="K19" i="2"/>
  <c r="N101" i="2" l="1"/>
  <c r="O101" i="2"/>
  <c r="D100" i="2"/>
  <c r="G100" i="2"/>
  <c r="P102" i="2"/>
  <c r="P101" i="2" s="1"/>
  <c r="P100" i="2" s="1"/>
  <c r="J96" i="2"/>
  <c r="D89" i="2"/>
  <c r="E89" i="2"/>
  <c r="G89" i="2"/>
  <c r="H89" i="2"/>
  <c r="I89" i="2"/>
  <c r="J89" i="2"/>
  <c r="D91" i="2"/>
  <c r="E91" i="2"/>
  <c r="H91" i="2"/>
  <c r="I91" i="2"/>
  <c r="J91" i="2"/>
  <c r="K91" i="2"/>
  <c r="L91" i="2"/>
  <c r="F81" i="2"/>
  <c r="G81" i="2"/>
  <c r="H81" i="2"/>
  <c r="D79" i="2"/>
  <c r="E79" i="2"/>
  <c r="F79" i="2"/>
  <c r="G79" i="2"/>
  <c r="H79" i="2"/>
  <c r="I79" i="2"/>
  <c r="J79" i="2"/>
  <c r="K79" i="2"/>
  <c r="L79" i="2"/>
  <c r="D75" i="2"/>
  <c r="E75" i="2"/>
  <c r="E74" i="2" s="1"/>
  <c r="F75" i="2"/>
  <c r="G75" i="2"/>
  <c r="H75" i="2"/>
  <c r="H74" i="2" s="1"/>
  <c r="I75" i="2"/>
  <c r="I74" i="2" s="1"/>
  <c r="J75" i="2"/>
  <c r="J74" i="2" s="1"/>
  <c r="D70" i="2"/>
  <c r="E70" i="2"/>
  <c r="F70" i="2"/>
  <c r="G70" i="2"/>
  <c r="H70" i="2"/>
  <c r="I70" i="2"/>
  <c r="J70" i="2"/>
  <c r="K70" i="2"/>
  <c r="L70" i="2"/>
  <c r="D56" i="2"/>
  <c r="E56" i="2"/>
  <c r="F56" i="2"/>
  <c r="J56" i="2"/>
  <c r="J52" i="2" s="1"/>
  <c r="K56" i="2"/>
  <c r="K52" i="2" s="1"/>
  <c r="L56" i="2"/>
  <c r="L52" i="2" s="1"/>
  <c r="D53" i="2"/>
  <c r="E53" i="2"/>
  <c r="F53" i="2"/>
  <c r="J44" i="2"/>
  <c r="D42" i="2"/>
  <c r="E42" i="2"/>
  <c r="I42" i="2"/>
  <c r="J42" i="2"/>
  <c r="D32" i="2"/>
  <c r="E32" i="2"/>
  <c r="I32" i="2"/>
  <c r="J32" i="2"/>
  <c r="D25" i="2"/>
  <c r="E25" i="2"/>
  <c r="E19" i="2" s="1"/>
  <c r="I25" i="2"/>
  <c r="I19" i="2" s="1"/>
  <c r="J25" i="2"/>
  <c r="J19" i="2" s="1"/>
  <c r="E7" i="2"/>
  <c r="J7" i="2"/>
  <c r="K7" i="2"/>
  <c r="L13" i="2"/>
  <c r="F52" i="2" l="1"/>
  <c r="E52" i="2"/>
  <c r="N91" i="2"/>
  <c r="D52" i="2"/>
  <c r="L7" i="2"/>
  <c r="N100" i="2"/>
  <c r="D19" i="2"/>
  <c r="N70" i="2"/>
  <c r="N53" i="2"/>
  <c r="D7" i="2"/>
  <c r="J95" i="2"/>
  <c r="O100" i="2"/>
  <c r="F74" i="2"/>
  <c r="G74" i="2"/>
  <c r="K69" i="2"/>
  <c r="E78" i="2"/>
  <c r="E73" i="2" s="1"/>
  <c r="L78" i="2"/>
  <c r="L73" i="2" s="1"/>
  <c r="F78" i="2"/>
  <c r="K78" i="2"/>
  <c r="K73" i="2" s="1"/>
  <c r="G78" i="2"/>
  <c r="D74" i="2"/>
  <c r="D78" i="2"/>
  <c r="J78" i="2"/>
  <c r="J73" i="2" s="1"/>
  <c r="H78" i="2"/>
  <c r="H73" i="2" s="1"/>
  <c r="I78" i="2"/>
  <c r="I73" i="2" s="1"/>
  <c r="L69" i="2"/>
  <c r="H69" i="2"/>
  <c r="H6" i="2" s="1"/>
  <c r="D69" i="2"/>
  <c r="J69" i="2"/>
  <c r="F69" i="2"/>
  <c r="G69" i="2"/>
  <c r="G6" i="2" s="1"/>
  <c r="I69" i="2"/>
  <c r="I6" i="2" s="1"/>
  <c r="E69" i="2"/>
  <c r="G73" i="2" l="1"/>
  <c r="F73" i="2"/>
  <c r="D73" i="2"/>
  <c r="F6" i="2"/>
  <c r="N78" i="2"/>
  <c r="N73" i="2" s="1"/>
  <c r="N52" i="2"/>
  <c r="N69" i="2"/>
  <c r="K6" i="2"/>
  <c r="K104" i="2" s="1"/>
  <c r="J6" i="2"/>
  <c r="D6" i="2"/>
  <c r="O53" i="2"/>
  <c r="E6" i="2"/>
  <c r="L6" i="2"/>
  <c r="L104" i="2" s="1"/>
  <c r="O70" i="2"/>
  <c r="O91" i="2"/>
  <c r="O78" i="2" s="1"/>
  <c r="N6" i="2" l="1"/>
  <c r="O52" i="2"/>
  <c r="P53" i="2"/>
  <c r="P52" i="2" s="1"/>
  <c r="P91" i="2"/>
  <c r="P70" i="2"/>
  <c r="E104" i="2"/>
  <c r="O69" i="2"/>
  <c r="O66" i="2"/>
  <c r="F104" i="2"/>
  <c r="I104" i="2"/>
  <c r="D104" i="2"/>
  <c r="J104" i="2"/>
  <c r="O6" i="2" l="1"/>
  <c r="N104" i="2"/>
  <c r="P78" i="2"/>
  <c r="P73" i="2" s="1"/>
  <c r="P69" i="2"/>
  <c r="P66" i="2"/>
  <c r="O73" i="2"/>
  <c r="P6" i="2" l="1"/>
  <c r="P104" i="2" s="1"/>
  <c r="O104" i="2"/>
  <c r="H104" i="2" l="1"/>
  <c r="G104" i="2" l="1"/>
</calcChain>
</file>

<file path=xl/sharedStrings.xml><?xml version="1.0" encoding="utf-8"?>
<sst xmlns="http://schemas.openxmlformats.org/spreadsheetml/2006/main" count="118" uniqueCount="112">
  <si>
    <t>Vlastiti prihodi</t>
  </si>
  <si>
    <t>Prihodi za posebne namjene</t>
  </si>
  <si>
    <t>Pomoći</t>
  </si>
  <si>
    <t>Namjenski primici od zaduživanja</t>
  </si>
  <si>
    <t>Šifra</t>
  </si>
  <si>
    <t>Naziv</t>
  </si>
  <si>
    <t>Opći prihodi i primici                GRAD ZAGREB</t>
  </si>
  <si>
    <t xml:space="preserve">Opći prihodi i primici Decentralizrana   </t>
  </si>
  <si>
    <t>Donacije</t>
  </si>
  <si>
    <t>Prihodi od nefinancijske imovine i nadoknade šteta s osnova osiguranja</t>
  </si>
  <si>
    <t>RASHODI POSLOVANJA</t>
  </si>
  <si>
    <t>Plaće</t>
  </si>
  <si>
    <t>Plaće za redovan rad</t>
  </si>
  <si>
    <t>Plaće za prekovremeni rad</t>
  </si>
  <si>
    <t>Plaća za posebne uvjete rada</t>
  </si>
  <si>
    <t>Ostali rashodi za zaposlene</t>
  </si>
  <si>
    <t>Doprinosi na plaće</t>
  </si>
  <si>
    <t>Materijalni rashodi</t>
  </si>
  <si>
    <t>Službena putovanja</t>
  </si>
  <si>
    <t>Stručno usavršavanje  zaposlenika</t>
  </si>
  <si>
    <t>Rashodi za materijal i energiju</t>
  </si>
  <si>
    <t>Materijal i sirovine</t>
  </si>
  <si>
    <t>Energija</t>
  </si>
  <si>
    <t>Sitni inventar i autogume</t>
  </si>
  <si>
    <t>Službena radna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</si>
  <si>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</si>
  <si>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</si>
  <si>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</si>
  <si>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</si>
  <si>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</si>
  <si>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</si>
  <si>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</si>
  <si>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</si>
  <si>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</si>
  <si>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</si>
  <si>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Premije osiguranja</t>
  </si>
  <si>
    <t>Reprezentacija</t>
  </si>
  <si>
    <t>Članarine i norme</t>
  </si>
  <si>
    <t>Pristojbe i naknade</t>
  </si>
  <si>
    <t>Troškovih sudskih postupaka</t>
  </si>
  <si>
    <t>Ostali nespomenuti rashodi poslovanja</t>
  </si>
  <si>
    <t>Ostali financijski rashodi</t>
  </si>
  <si>
    <t>Bankarske usluge i usluge platnog prometa</t>
  </si>
  <si>
    <t>Negativne tečajne razlike</t>
  </si>
  <si>
    <t>Zatezne kamate</t>
  </si>
  <si>
    <t>Ostali nespomenuti financijski rashodi</t>
  </si>
  <si>
    <t xml:space="preserve">Naknade građanima i kućanstvima na temelju osiguranja i druge naknade </t>
  </si>
  <si>
    <t>Ostale naknade građanima i kućanstvima iz proračuna</t>
  </si>
  <si>
    <t xml:space="preserve">Ostali rashodi </t>
  </si>
  <si>
    <t>Tekuće donacije</t>
  </si>
  <si>
    <t>Tekuće donacije u novcu</t>
  </si>
  <si>
    <t>Rashodi za nabavu neproizvedene dugotrajne imovine</t>
  </si>
  <si>
    <t>Licence (računalne)</t>
  </si>
  <si>
    <t>Građevinski objekti</t>
  </si>
  <si>
    <t>Poslovni objekti</t>
  </si>
  <si>
    <t>Uredska oprema i namještaj</t>
  </si>
  <si>
    <t>Komunikacijska oprema</t>
  </si>
  <si>
    <t>Sportska i glazbena oprema</t>
  </si>
  <si>
    <t>Knjige</t>
  </si>
  <si>
    <t>Ulaganje u računalne programe</t>
  </si>
  <si>
    <t>SVEUKUPNO RASHODI</t>
  </si>
  <si>
    <t>Plaće u naravi</t>
  </si>
  <si>
    <t>Kazne, penali i naknadne štete</t>
  </si>
  <si>
    <t>Ostala nematerijalna imovina</t>
  </si>
  <si>
    <t>Kamate za primljene kredite i zajmove</t>
  </si>
  <si>
    <t xml:space="preserve">Kamate za primljene kredite </t>
  </si>
  <si>
    <t>Izdaci za dane zajmove i depozite</t>
  </si>
  <si>
    <t>Izdaci za depozite i jamčevne pologe</t>
  </si>
  <si>
    <t>Izdaci za depozite u kreditnim i ostalim financijskim institucijama - tuzemni</t>
  </si>
  <si>
    <t>Financijski rashodi</t>
  </si>
  <si>
    <t>Kamate za primljene kredite i zajmove od institucija javnog sektora</t>
  </si>
  <si>
    <t>Nematerijalna imovina</t>
  </si>
  <si>
    <t>Postrojenja i oprema</t>
  </si>
  <si>
    <t>Prijevozna sredstva</t>
  </si>
  <si>
    <t>Rashodi za usluge</t>
  </si>
  <si>
    <t>Rashodi za zaposlene</t>
  </si>
  <si>
    <t>Doprinosi MIO</t>
  </si>
  <si>
    <t>Doprinosi za obvezno zdravstveno osiguranje</t>
  </si>
  <si>
    <t>Doprinosi za obvezno osiguranje u slučaju nezaposlenosti</t>
  </si>
  <si>
    <t>Naknade troškova zaposlenima</t>
  </si>
  <si>
    <t>Naknade za prijevoz, za rad na terenu i odvojeni život</t>
  </si>
  <si>
    <t>Ostale naknade troškova zaposlenima</t>
  </si>
  <si>
    <t>Uredski materijal i ostali materijalni  rashodi</t>
  </si>
  <si>
    <t>Materijal i dijelovi za tekuće i investicijsko održavanje</t>
  </si>
  <si>
    <t>Naknade za rad članovima predstavničkih i izvršnih tijela i upravnih vijeća</t>
  </si>
  <si>
    <t>Rashodi za nabavu nefinancijske imovine</t>
  </si>
  <si>
    <t>Rashodi za nabavu proizvedene dugotrajne imovine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</si>
  <si>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</si>
  <si>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</si>
  <si>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</si>
  <si>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</si>
  <si>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 u cestovnom prometu</t>
  </si>
  <si>
    <t>Knjige, umjetnička djela i ostale izložbene vrijednosti</t>
  </si>
  <si>
    <t>Nematerijalna proizvedena imovina</t>
  </si>
  <si>
    <t>Rashodi za dodatna ulaganja na nefinancijskoj imovini</t>
  </si>
  <si>
    <t>Dodatna ulaganja na građevinskim objektima</t>
  </si>
  <si>
    <t>Izdaci za financijsku imovinu i otplate zajmova</t>
  </si>
  <si>
    <t>NAZIV ZDRAVSTVENE USTANOVE: Nastavni zavod za javno zdravstvo "Dr. Andrija Štampar"</t>
  </si>
  <si>
    <t>92 - Višak prihoda iz ranijih razdoblja</t>
  </si>
  <si>
    <t>Pomoći dane u inozemstvo i unutar općeg proračuna</t>
  </si>
  <si>
    <t>Prijenosi između proračunskih korisnika istog proračuna</t>
  </si>
  <si>
    <t>Tekući prijenosi između proračunskih korisnika istog proračuna</t>
  </si>
  <si>
    <t>Dodatna ulaganja u ostalu nefinancijsku imovinu</t>
  </si>
  <si>
    <t xml:space="preserve">Opći prihodi i primici </t>
  </si>
  <si>
    <t>PROJEKCIJA 
PLAN ZA 2024.</t>
  </si>
  <si>
    <t>Pomoći proračunskim korisnicima drugih proračuna</t>
  </si>
  <si>
    <t>Tekuće pomoći proračunskim korisnicima drugih proračuna</t>
  </si>
  <si>
    <t xml:space="preserve">           PLAN RASHODA I IZDATAKA PO IZVORIMA PRIHODA ZA 2023.</t>
  </si>
  <si>
    <t xml:space="preserve"> PLAN RASHODA I IZDATAKA  ZDRAVSTVENIH USTANOVA KOJIMA JE OSNIVAČ GRAD ZAGREB ZA 2023-2025.</t>
  </si>
  <si>
    <t xml:space="preserve"> PLAN ZA 2022</t>
  </si>
  <si>
    <t>UKUPNO PLAN ZA 2023.</t>
  </si>
  <si>
    <t>PROJEKCIJA 
PLAN ZA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</si>
</sst>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8"/>
      <name val="Calibri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3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4" fillId="8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1" applyNumberFormat="0" applyAlignment="0" applyProtection="0"/>
    <xf numFmtId="0" fontId="12" fillId="0" borderId="6" applyNumberFormat="0" applyFill="0" applyAlignment="0" applyProtection="0"/>
    <xf numFmtId="0" fontId="13" fillId="9" borderId="0" applyNumberFormat="0" applyBorder="0" applyAlignment="0" applyProtection="0"/>
    <xf numFmtId="0" fontId="15" fillId="0" borderId="7" applyNumberFormat="0" applyFill="0" applyAlignment="0" applyProtection="0"/>
    <xf numFmtId="0" fontId="14" fillId="0" borderId="0"/>
  </cellStyleXfs>
  <cellXfs count="78">
    <xf numFmtId="0" fontId="0" fillId="0" borderId="0" xfId="0"/>
    <xf numFmtId="3" fontId="17" fillId="0" borderId="8" xfId="0" applyNumberFormat="1" applyFont="1" applyBorder="1" applyAlignment="1">
      <alignment horizontal="right"/>
    </xf>
    <xf numFmtId="3" fontId="16" fillId="0" borderId="8" xfId="0" applyNumberFormat="1" applyFont="1" applyBorder="1" applyAlignment="1">
      <alignment horizontal="right"/>
    </xf>
    <xf numFmtId="3" fontId="17" fillId="21" borderId="8" xfId="0" applyNumberFormat="1" applyFont="1" applyFill="1" applyBorder="1" applyAlignment="1">
      <alignment horizontal="right"/>
    </xf>
    <xf numFmtId="3" fontId="16" fillId="0" borderId="8" xfId="0" applyNumberFormat="1" applyFont="1" applyBorder="1" applyAlignment="1">
      <alignment horizontal="right" wrapText="1"/>
    </xf>
    <xf numFmtId="3" fontId="17" fillId="24" borderId="8" xfId="0" applyNumberFormat="1" applyFont="1" applyFill="1" applyBorder="1" applyAlignment="1">
      <alignment horizontal="right"/>
    </xf>
    <xf numFmtId="3" fontId="17" fillId="25" borderId="8" xfId="0" applyNumberFormat="1" applyFont="1" applyFill="1" applyBorder="1" applyAlignment="1">
      <alignment horizontal="right" wrapText="1"/>
    </xf>
    <xf numFmtId="3" fontId="17" fillId="25" borderId="8" xfId="0" applyNumberFormat="1" applyFont="1" applyFill="1" applyBorder="1" applyAlignment="1">
      <alignment horizontal="right"/>
    </xf>
    <xf numFmtId="0" fontId="18" fillId="0" borderId="0" xfId="0" applyFont="1"/>
    <xf numFmtId="0" fontId="17" fillId="18" borderId="8" xfId="1" applyFont="1" applyFill="1" applyBorder="1" applyAlignment="1">
      <alignment horizontal="center" vertical="center" wrapText="1"/>
    </xf>
    <xf numFmtId="3" fontId="17" fillId="22" borderId="8" xfId="0" applyNumberFormat="1" applyFont="1" applyFill="1" applyBorder="1" applyAlignment="1">
      <alignment horizontal="right"/>
    </xf>
    <xf numFmtId="3" fontId="17" fillId="23" borderId="8" xfId="0" applyNumberFormat="1" applyFont="1" applyFill="1" applyBorder="1" applyAlignment="1">
      <alignment horizontal="right"/>
    </xf>
    <xf numFmtId="3" fontId="17" fillId="19" borderId="8" xfId="0" applyNumberFormat="1" applyFont="1" applyFill="1" applyBorder="1" applyAlignment="1">
      <alignment horizontal="right"/>
    </xf>
    <xf numFmtId="3" fontId="17" fillId="0" borderId="8" xfId="0" applyNumberFormat="1" applyFont="1" applyBorder="1" applyAlignment="1">
      <alignment horizontal="right" wrapText="1"/>
    </xf>
    <xf numFmtId="3" fontId="17" fillId="20" borderId="8" xfId="0" applyNumberFormat="1" applyFont="1" applyFill="1" applyBorder="1" applyAlignment="1">
      <alignment horizontal="right" wrapText="1"/>
    </xf>
    <xf numFmtId="0" fontId="17" fillId="20" borderId="8" xfId="0" applyFont="1" applyFill="1" applyBorder="1" applyAlignment="1">
      <alignment horizontal="center"/>
    </xf>
    <xf numFmtId="0" fontId="17" fillId="20" borderId="8" xfId="0" applyFont="1" applyFill="1" applyBorder="1" applyAlignment="1">
      <alignment wrapText="1"/>
    </xf>
    <xf numFmtId="0" fontId="17" fillId="21" borderId="8" xfId="0" applyFont="1" applyFill="1" applyBorder="1" applyAlignment="1">
      <alignment horizontal="center"/>
    </xf>
    <xf numFmtId="0" fontId="17" fillId="21" borderId="8" xfId="0" applyFont="1" applyFill="1" applyBorder="1" applyAlignment="1">
      <alignment horizontal="left"/>
    </xf>
    <xf numFmtId="0" fontId="17" fillId="0" borderId="8" xfId="0" applyFont="1" applyBorder="1" applyAlignment="1">
      <alignment horizontal="center"/>
    </xf>
    <xf numFmtId="0" fontId="17" fillId="0" borderId="8" xfId="0" applyFont="1" applyBorder="1" applyAlignment="1">
      <alignment horizontal="left"/>
    </xf>
    <xf numFmtId="0" fontId="16" fillId="0" borderId="8" xfId="0" applyFont="1" applyBorder="1" applyAlignment="1">
      <alignment horizontal="center"/>
    </xf>
    <xf numFmtId="0" fontId="16" fillId="0" borderId="8" xfId="0" applyFont="1" applyBorder="1" applyAlignment="1">
      <alignment horizontal="left"/>
    </xf>
    <xf numFmtId="0" fontId="17" fillId="0" borderId="8" xfId="0" applyFont="1" applyBorder="1"/>
    <xf numFmtId="0" fontId="17" fillId="0" borderId="8" xfId="0" applyFont="1" applyBorder="1" applyAlignment="1">
      <alignment horizontal="center" vertical="top"/>
    </xf>
    <xf numFmtId="0" fontId="17" fillId="0" borderId="8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top"/>
    </xf>
    <xf numFmtId="0" fontId="17" fillId="21" borderId="8" xfId="0" applyFont="1" applyFill="1" applyBorder="1" applyAlignment="1">
      <alignment horizontal="center" vertical="top"/>
    </xf>
    <xf numFmtId="0" fontId="17" fillId="21" borderId="8" xfId="0" applyFont="1" applyFill="1" applyBorder="1" applyAlignment="1">
      <alignment horizontal="left" vertical="top"/>
    </xf>
    <xf numFmtId="0" fontId="16" fillId="0" borderId="8" xfId="0" applyFont="1" applyBorder="1" applyAlignment="1">
      <alignment horizontal="center" vertical="top"/>
    </xf>
    <xf numFmtId="0" fontId="16" fillId="0" borderId="8" xfId="0" applyFont="1" applyBorder="1" applyAlignment="1">
      <alignment horizontal="left" vertical="top"/>
    </xf>
    <xf numFmtId="0" fontId="17" fillId="0" borderId="8" xfId="1" applyFont="1" applyBorder="1" applyAlignment="1">
      <alignment horizontal="left" wrapText="1"/>
    </xf>
    <xf numFmtId="0" fontId="16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wrapText="1"/>
    </xf>
    <xf numFmtId="0" fontId="17" fillId="24" borderId="8" xfId="0" applyFont="1" applyFill="1" applyBorder="1" applyAlignment="1">
      <alignment horizontal="center"/>
    </xf>
    <xf numFmtId="0" fontId="17" fillId="24" borderId="8" xfId="0" applyFont="1" applyFill="1" applyBorder="1" applyAlignment="1">
      <alignment horizontal="left"/>
    </xf>
    <xf numFmtId="0" fontId="17" fillId="25" borderId="8" xfId="0" applyFont="1" applyFill="1" applyBorder="1" applyAlignment="1">
      <alignment horizontal="center" wrapText="1"/>
    </xf>
    <xf numFmtId="0" fontId="17" fillId="25" borderId="8" xfId="0" applyFont="1" applyFill="1" applyBorder="1" applyAlignment="1">
      <alignment horizontal="left" vertical="top" wrapText="1"/>
    </xf>
    <xf numFmtId="0" fontId="17" fillId="25" borderId="8" xfId="0" applyFont="1" applyFill="1" applyBorder="1" applyAlignment="1">
      <alignment horizontal="center"/>
    </xf>
    <xf numFmtId="0" fontId="17" fillId="25" borderId="8" xfId="0" applyFont="1" applyFill="1" applyBorder="1" applyAlignment="1">
      <alignment horizontal="left"/>
    </xf>
    <xf numFmtId="0" fontId="16" fillId="0" borderId="8" xfId="0" applyFont="1" applyBorder="1" applyAlignment="1">
      <alignment horizontal="center" vertical="top" wrapText="1"/>
    </xf>
    <xf numFmtId="0" fontId="16" fillId="0" borderId="8" xfId="0" applyFont="1" applyBorder="1" applyAlignment="1">
      <alignment horizontal="left" wrapText="1"/>
    </xf>
    <xf numFmtId="0" fontId="16" fillId="0" borderId="8" xfId="38" applyFont="1" applyBorder="1" applyAlignment="1">
      <alignment horizontal="left"/>
    </xf>
    <xf numFmtId="0" fontId="16" fillId="0" borderId="8" xfId="0" applyFont="1" applyBorder="1" applyAlignment="1">
      <alignment wrapText="1"/>
    </xf>
    <xf numFmtId="0" fontId="17" fillId="25" borderId="8" xfId="0" applyFont="1" applyFill="1" applyBorder="1" applyAlignment="1">
      <alignment wrapText="1"/>
    </xf>
    <xf numFmtId="0" fontId="17" fillId="22" borderId="8" xfId="0" applyFont="1" applyFill="1" applyBorder="1" applyAlignment="1">
      <alignment horizontal="center"/>
    </xf>
    <xf numFmtId="0" fontId="17" fillId="22" borderId="8" xfId="0" applyFont="1" applyFill="1" applyBorder="1" applyAlignment="1">
      <alignment wrapText="1"/>
    </xf>
    <xf numFmtId="0" fontId="17" fillId="23" borderId="8" xfId="0" applyFont="1" applyFill="1" applyBorder="1" applyAlignment="1">
      <alignment horizontal="center"/>
    </xf>
    <xf numFmtId="0" fontId="17" fillId="23" borderId="8" xfId="0" applyFont="1" applyFill="1" applyBorder="1" applyAlignment="1">
      <alignment wrapText="1"/>
    </xf>
    <xf numFmtId="0" fontId="17" fillId="19" borderId="8" xfId="0" applyFont="1" applyFill="1" applyBorder="1" applyAlignment="1">
      <alignment horizontal="center"/>
    </xf>
    <xf numFmtId="0" fontId="17" fillId="19" borderId="8" xfId="0" applyFont="1" applyFill="1" applyBorder="1" applyAlignment="1">
      <alignment wrapText="1"/>
    </xf>
    <xf numFmtId="0" fontId="17" fillId="0" borderId="8" xfId="0" applyFont="1" applyBorder="1" applyAlignment="1">
      <alignment horizontal="center" vertical="center"/>
    </xf>
    <xf numFmtId="0" fontId="17" fillId="0" borderId="0" xfId="1" applyFont="1" applyAlignment="1">
      <alignment horizontal="center"/>
    </xf>
    <xf numFmtId="0" fontId="17" fillId="0" borderId="0" xfId="1" applyFont="1"/>
    <xf numFmtId="3" fontId="16" fillId="0" borderId="0" xfId="0" applyNumberFormat="1" applyFont="1"/>
    <xf numFmtId="3" fontId="17" fillId="0" borderId="0" xfId="1" applyNumberFormat="1" applyFont="1"/>
    <xf numFmtId="3" fontId="17" fillId="18" borderId="8" xfId="1" applyNumberFormat="1" applyFont="1" applyFill="1" applyBorder="1" applyAlignment="1">
      <alignment horizontal="center" vertical="center" wrapText="1"/>
    </xf>
    <xf numFmtId="0" fontId="17" fillId="21" borderId="8" xfId="0" applyFont="1" applyFill="1" applyBorder="1" applyAlignment="1">
      <alignment horizontal="center" vertical="center"/>
    </xf>
    <xf numFmtId="0" fontId="16" fillId="0" borderId="8" xfId="1" applyFont="1" applyBorder="1" applyAlignment="1">
      <alignment horizontal="left" vertical="center" wrapText="1"/>
    </xf>
    <xf numFmtId="3" fontId="17" fillId="20" borderId="8" xfId="0" applyNumberFormat="1" applyFont="1" applyFill="1" applyBorder="1" applyAlignment="1">
      <alignment horizontal="right" vertical="center" wrapText="1"/>
    </xf>
    <xf numFmtId="3" fontId="17" fillId="21" borderId="8" xfId="0" applyNumberFormat="1" applyFont="1" applyFill="1" applyBorder="1" applyAlignment="1">
      <alignment horizontal="right" vertical="center"/>
    </xf>
    <xf numFmtId="3" fontId="17" fillId="0" borderId="8" xfId="0" applyNumberFormat="1" applyFont="1" applyBorder="1" applyAlignment="1">
      <alignment horizontal="right" vertical="center"/>
    </xf>
    <xf numFmtId="3" fontId="16" fillId="0" borderId="8" xfId="0" applyNumberFormat="1" applyFont="1" applyBorder="1" applyAlignment="1">
      <alignment horizontal="right" vertical="center"/>
    </xf>
    <xf numFmtId="3" fontId="17" fillId="0" borderId="8" xfId="0" applyNumberFormat="1" applyFont="1" applyBorder="1" applyAlignment="1">
      <alignment horizontal="right" vertical="center" wrapText="1"/>
    </xf>
    <xf numFmtId="3" fontId="16" fillId="0" borderId="8" xfId="0" applyNumberFormat="1" applyFont="1" applyBorder="1" applyAlignment="1">
      <alignment horizontal="right" vertical="center" wrapText="1"/>
    </xf>
    <xf numFmtId="3" fontId="17" fillId="24" borderId="8" xfId="0" applyNumberFormat="1" applyFont="1" applyFill="1" applyBorder="1" applyAlignment="1">
      <alignment horizontal="right" vertical="center"/>
    </xf>
    <xf numFmtId="3" fontId="17" fillId="25" borderId="8" xfId="0" applyNumberFormat="1" applyFont="1" applyFill="1" applyBorder="1" applyAlignment="1">
      <alignment horizontal="right" vertical="center" wrapText="1"/>
    </xf>
    <xf numFmtId="3" fontId="17" fillId="25" borderId="8" xfId="0" applyNumberFormat="1" applyFont="1" applyFill="1" applyBorder="1" applyAlignment="1">
      <alignment horizontal="right" vertical="center"/>
    </xf>
    <xf numFmtId="3" fontId="17" fillId="22" borderId="8" xfId="0" applyNumberFormat="1" applyFont="1" applyFill="1" applyBorder="1" applyAlignment="1">
      <alignment horizontal="right" vertical="center"/>
    </xf>
    <xf numFmtId="3" fontId="17" fillId="23" borderId="8" xfId="0" applyNumberFormat="1" applyFont="1" applyFill="1" applyBorder="1" applyAlignment="1">
      <alignment horizontal="right" vertical="center"/>
    </xf>
    <xf numFmtId="3" fontId="17" fillId="19" borderId="8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vertical="center" wrapText="1"/>
    </xf>
    <xf numFmtId="0" fontId="17" fillId="0" borderId="8" xfId="1" applyFont="1" applyBorder="1" applyAlignment="1">
      <alignment horizontal="center"/>
    </xf>
    <xf numFmtId="0" fontId="17" fillId="0" borderId="8" xfId="1" applyFont="1" applyBorder="1" applyAlignment="1">
      <alignment horizontal="left" wrapText="1"/>
    </xf>
    <xf numFmtId="0" fontId="17" fillId="18" borderId="8" xfId="1" applyFont="1" applyFill="1" applyBorder="1" applyAlignment="1">
      <alignment horizontal="center" vertical="center" wrapText="1"/>
    </xf>
  </cellXfs>
  <cellStyles count="3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Explanatory Text 2" xfId="29" xr:uid="{00000000-0005-0000-0000-00001B000000}"/>
    <cellStyle name="Heading 1 2" xfId="30" xr:uid="{00000000-0005-0000-0000-00001C000000}"/>
    <cellStyle name="Heading 2 2" xfId="31" xr:uid="{00000000-0005-0000-0000-00001D000000}"/>
    <cellStyle name="Heading 3 2" xfId="32" xr:uid="{00000000-0005-0000-0000-00001E000000}"/>
    <cellStyle name="Heading 4 2" xfId="33" xr:uid="{00000000-0005-0000-0000-00001F000000}"/>
    <cellStyle name="Input 2" xfId="34" xr:uid="{00000000-0005-0000-0000-000020000000}"/>
    <cellStyle name="Linked Cell 2" xfId="35" xr:uid="{00000000-0005-0000-0000-000021000000}"/>
    <cellStyle name="Neutral 2" xfId="36" xr:uid="{00000000-0005-0000-0000-000022000000}"/>
    <cellStyle name="Normal 2" xfId="1" xr:uid="{00000000-0005-0000-0000-000024000000}"/>
    <cellStyle name="Normal 3" xfId="38" xr:uid="{00000000-0005-0000-0000-000025000000}"/>
    <cellStyle name="Normalno" xfId="0" builtinId="0"/>
    <cellStyle name="Total 2" xfId="37" xr:uid="{00000000-0005-0000-0000-00002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4"/>
  <sheetViews>
    <sheetView tabSelected="1" zoomScale="91" zoomScaleNormal="91" workbookViewId="0">
      <pane ySplit="1" topLeftCell="A2" activePane="bottomLeft" state="frozen"/>
      <selection pane="bottomLeft" activeCell="R7" sqref="R7"/>
    </sheetView>
  </sheetViews>
  <sheetFormatPr defaultColWidth="9" defaultRowHeight="15" x14ac:dyDescent="0.25"/>
  <cols>
    <col min="1" max="1" width="6.28515625" style="8" customWidth="1"/>
    <col min="2" max="2" width="50.7109375" style="8" customWidth="1"/>
    <col min="3" max="3" width="12.7109375" style="72" customWidth="1"/>
    <col min="4" max="8" width="12.7109375" style="8" customWidth="1"/>
    <col min="9" max="9" width="12.7109375" style="55" customWidth="1"/>
    <col min="10" max="16" width="12.7109375" style="8" customWidth="1"/>
    <col min="17" max="16384" width="9" style="8"/>
  </cols>
  <sheetData>
    <row r="1" spans="1:16" x14ac:dyDescent="0.25">
      <c r="A1" s="73" t="s">
        <v>108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x14ac:dyDescent="0.25">
      <c r="A2" s="53"/>
      <c r="B2" s="74"/>
      <c r="C2" s="74"/>
      <c r="D2" s="54"/>
      <c r="E2" s="54"/>
      <c r="F2" s="54"/>
      <c r="G2" s="54"/>
      <c r="H2" s="54"/>
      <c r="I2" s="56"/>
      <c r="J2" s="54"/>
      <c r="K2" s="54"/>
      <c r="L2" s="54"/>
      <c r="M2" s="54"/>
      <c r="N2" s="54"/>
      <c r="O2" s="54"/>
      <c r="P2" s="54"/>
    </row>
    <row r="3" spans="1:16" ht="15" customHeight="1" x14ac:dyDescent="0.25">
      <c r="A3" s="76" t="s">
        <v>97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16" x14ac:dyDescent="0.25">
      <c r="A4" s="77" t="s">
        <v>4</v>
      </c>
      <c r="B4" s="77" t="s">
        <v>5</v>
      </c>
      <c r="C4" s="77" t="s">
        <v>109</v>
      </c>
      <c r="D4" s="75" t="s">
        <v>107</v>
      </c>
      <c r="E4" s="75"/>
      <c r="F4" s="75"/>
      <c r="G4" s="75"/>
      <c r="H4" s="75"/>
      <c r="I4" s="75"/>
      <c r="J4" s="75"/>
      <c r="K4" s="75"/>
      <c r="L4" s="75"/>
      <c r="M4" s="75"/>
      <c r="N4" s="75"/>
      <c r="O4" s="77" t="s">
        <v>104</v>
      </c>
      <c r="P4" s="77" t="s">
        <v>111</v>
      </c>
    </row>
    <row r="5" spans="1:16" ht="80.099999999999994" customHeight="1" x14ac:dyDescent="0.25">
      <c r="A5" s="77"/>
      <c r="B5" s="77"/>
      <c r="C5" s="77"/>
      <c r="D5" s="9" t="s">
        <v>103</v>
      </c>
      <c r="E5" s="9" t="s">
        <v>6</v>
      </c>
      <c r="F5" s="9" t="s">
        <v>7</v>
      </c>
      <c r="G5" s="9" t="s">
        <v>0</v>
      </c>
      <c r="H5" s="9" t="s">
        <v>1</v>
      </c>
      <c r="I5" s="57" t="s">
        <v>2</v>
      </c>
      <c r="J5" s="9" t="s">
        <v>8</v>
      </c>
      <c r="K5" s="9" t="s">
        <v>9</v>
      </c>
      <c r="L5" s="9" t="s">
        <v>3</v>
      </c>
      <c r="M5" s="9" t="s">
        <v>98</v>
      </c>
      <c r="N5" s="9" t="s">
        <v>110</v>
      </c>
      <c r="O5" s="77"/>
      <c r="P5" s="77"/>
    </row>
    <row r="6" spans="1:16" x14ac:dyDescent="0.25">
      <c r="A6" s="15">
        <v>3</v>
      </c>
      <c r="B6" s="16" t="s">
        <v>10</v>
      </c>
      <c r="C6" s="60">
        <f t="shared" ref="C6:P6" si="0">C7+C19+C52+C66+C69+C61</f>
        <v>24083300</v>
      </c>
      <c r="D6" s="14">
        <f t="shared" si="0"/>
        <v>44480</v>
      </c>
      <c r="E6" s="14">
        <f t="shared" si="0"/>
        <v>291900</v>
      </c>
      <c r="F6" s="14">
        <f t="shared" si="0"/>
        <v>0</v>
      </c>
      <c r="G6" s="14">
        <f t="shared" si="0"/>
        <v>5843100</v>
      </c>
      <c r="H6" s="14">
        <f t="shared" si="0"/>
        <v>10617800</v>
      </c>
      <c r="I6" s="14">
        <f t="shared" si="0"/>
        <v>1234300</v>
      </c>
      <c r="J6" s="14">
        <f t="shared" si="0"/>
        <v>0</v>
      </c>
      <c r="K6" s="14">
        <f t="shared" si="0"/>
        <v>13300</v>
      </c>
      <c r="L6" s="14">
        <f t="shared" si="0"/>
        <v>0</v>
      </c>
      <c r="M6" s="14">
        <f t="shared" si="0"/>
        <v>1133520</v>
      </c>
      <c r="N6" s="14">
        <f t="shared" si="0"/>
        <v>19178400</v>
      </c>
      <c r="O6" s="14">
        <f t="shared" si="0"/>
        <v>17091200</v>
      </c>
      <c r="P6" s="14">
        <f t="shared" si="0"/>
        <v>17091200</v>
      </c>
    </row>
    <row r="7" spans="1:16" x14ac:dyDescent="0.25">
      <c r="A7" s="17">
        <v>31</v>
      </c>
      <c r="B7" s="18" t="s">
        <v>75</v>
      </c>
      <c r="C7" s="61">
        <f>C8+C13+C15</f>
        <v>13134200</v>
      </c>
      <c r="D7" s="3">
        <f t="shared" ref="D7:L7" si="1">D8+D13+D15</f>
        <v>0</v>
      </c>
      <c r="E7" s="3">
        <f t="shared" si="1"/>
        <v>207500</v>
      </c>
      <c r="F7" s="3">
        <f t="shared" ref="F7:H7" si="2">F8+F13+F15</f>
        <v>0</v>
      </c>
      <c r="G7" s="3">
        <f t="shared" si="2"/>
        <v>4045200</v>
      </c>
      <c r="H7" s="3">
        <f t="shared" si="2"/>
        <v>7348400</v>
      </c>
      <c r="I7" s="3">
        <f t="shared" ref="I7" si="3">I8+I13+I15</f>
        <v>1022000</v>
      </c>
      <c r="J7" s="3">
        <f t="shared" si="1"/>
        <v>0</v>
      </c>
      <c r="K7" s="3">
        <f t="shared" si="1"/>
        <v>0</v>
      </c>
      <c r="L7" s="3">
        <f t="shared" si="1"/>
        <v>0</v>
      </c>
      <c r="M7" s="3">
        <f t="shared" ref="M7" si="4">M8+M13+M15</f>
        <v>0</v>
      </c>
      <c r="N7" s="3">
        <f>N8+N13+N15</f>
        <v>12623100</v>
      </c>
      <c r="O7" s="3">
        <f t="shared" ref="O7:P7" si="5">O8+O13+O15</f>
        <v>12546300</v>
      </c>
      <c r="P7" s="3">
        <f t="shared" si="5"/>
        <v>12546300</v>
      </c>
    </row>
    <row r="8" spans="1:16" x14ac:dyDescent="0.25">
      <c r="A8" s="19">
        <v>311</v>
      </c>
      <c r="B8" s="20" t="s">
        <v>11</v>
      </c>
      <c r="C8" s="62">
        <f>SUM(C9:C12)</f>
        <v>10686200</v>
      </c>
      <c r="D8" s="1">
        <f t="shared" ref="D8:J8" si="6">SUM(D9:D12)</f>
        <v>0</v>
      </c>
      <c r="E8" s="1">
        <f t="shared" si="6"/>
        <v>178200</v>
      </c>
      <c r="F8" s="1">
        <f t="shared" ref="F8" si="7">SUM(F9:F12)</f>
        <v>0</v>
      </c>
      <c r="G8" s="1">
        <f t="shared" ref="G8" si="8">SUM(G9:G12)</f>
        <v>3214700</v>
      </c>
      <c r="H8" s="1">
        <f t="shared" ref="H8" si="9">SUM(H9:H12)</f>
        <v>5839200</v>
      </c>
      <c r="I8" s="1">
        <f t="shared" si="6"/>
        <v>876000</v>
      </c>
      <c r="J8" s="1">
        <f t="shared" si="6"/>
        <v>0</v>
      </c>
      <c r="K8" s="1">
        <f t="shared" ref="K8:L8" si="10">SUM(K9:K12)</f>
        <v>0</v>
      </c>
      <c r="L8" s="1">
        <f t="shared" si="10"/>
        <v>0</v>
      </c>
      <c r="M8" s="1">
        <f t="shared" ref="M8" si="11">SUM(M9:M12)</f>
        <v>0</v>
      </c>
      <c r="N8" s="1">
        <f>SUM(N9:N12)</f>
        <v>10108100</v>
      </c>
      <c r="O8" s="1">
        <f t="shared" ref="O8:P8" si="12">SUM(O9:O12)</f>
        <v>10051300</v>
      </c>
      <c r="P8" s="1">
        <f t="shared" si="12"/>
        <v>10051300</v>
      </c>
    </row>
    <row r="9" spans="1:16" x14ac:dyDescent="0.25">
      <c r="A9" s="21">
        <v>3111</v>
      </c>
      <c r="B9" s="22" t="s">
        <v>12</v>
      </c>
      <c r="C9" s="63">
        <v>9688800</v>
      </c>
      <c r="D9" s="2">
        <v>0</v>
      </c>
      <c r="E9" s="2">
        <v>178200</v>
      </c>
      <c r="F9" s="2">
        <v>0</v>
      </c>
      <c r="G9" s="2">
        <v>3107400</v>
      </c>
      <c r="H9" s="2">
        <v>5646600</v>
      </c>
      <c r="I9" s="55">
        <v>876000</v>
      </c>
      <c r="J9" s="2">
        <v>0</v>
      </c>
      <c r="K9" s="2">
        <v>0</v>
      </c>
      <c r="L9" s="2">
        <v>0</v>
      </c>
      <c r="M9" s="2">
        <v>0</v>
      </c>
      <c r="N9" s="4">
        <f>SUM(D9:M9)</f>
        <v>9808200</v>
      </c>
      <c r="O9" s="2">
        <v>9800000</v>
      </c>
      <c r="P9" s="2">
        <v>9800000</v>
      </c>
    </row>
    <row r="10" spans="1:16" x14ac:dyDescent="0.25">
      <c r="A10" s="21">
        <v>3112</v>
      </c>
      <c r="B10" s="22" t="s">
        <v>61</v>
      </c>
      <c r="C10" s="63">
        <v>2000</v>
      </c>
      <c r="D10" s="2">
        <v>0</v>
      </c>
      <c r="E10" s="2">
        <v>0</v>
      </c>
      <c r="F10" s="2">
        <v>0</v>
      </c>
      <c r="G10" s="2">
        <v>1300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4">
        <f>SUM(D10:M10)</f>
        <v>1300</v>
      </c>
      <c r="O10" s="2">
        <v>1300</v>
      </c>
      <c r="P10" s="2">
        <v>1300</v>
      </c>
    </row>
    <row r="11" spans="1:16" x14ac:dyDescent="0.25">
      <c r="A11" s="21">
        <v>3113</v>
      </c>
      <c r="B11" s="22" t="s">
        <v>13</v>
      </c>
      <c r="C11" s="63">
        <v>995400</v>
      </c>
      <c r="D11" s="2">
        <v>0</v>
      </c>
      <c r="E11" s="2">
        <v>0</v>
      </c>
      <c r="F11" s="2">
        <v>0</v>
      </c>
      <c r="G11" s="2">
        <v>106000</v>
      </c>
      <c r="H11" s="2">
        <v>192600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4">
        <f>SUM(D11:M11)</f>
        <v>298600</v>
      </c>
      <c r="O11" s="2">
        <v>250000</v>
      </c>
      <c r="P11" s="2">
        <v>250000</v>
      </c>
    </row>
    <row r="12" spans="1:16" x14ac:dyDescent="0.25">
      <c r="A12" s="21">
        <v>3114</v>
      </c>
      <c r="B12" s="22" t="s">
        <v>14</v>
      </c>
      <c r="C12" s="63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13">
        <f t="shared" ref="N12:N69" si="13">D12+E12+F12+G12+H12+I12+J12+K12+L12+M12</f>
        <v>0</v>
      </c>
      <c r="O12" s="2">
        <v>0</v>
      </c>
      <c r="P12" s="2">
        <v>0</v>
      </c>
    </row>
    <row r="13" spans="1:16" x14ac:dyDescent="0.25">
      <c r="A13" s="19">
        <v>312</v>
      </c>
      <c r="B13" s="23" t="s">
        <v>15</v>
      </c>
      <c r="C13" s="62">
        <f>C14</f>
        <v>795600</v>
      </c>
      <c r="D13" s="1">
        <f t="shared" ref="D13:K13" si="14">D14</f>
        <v>0</v>
      </c>
      <c r="E13" s="1">
        <f t="shared" si="14"/>
        <v>0</v>
      </c>
      <c r="F13" s="1">
        <f t="shared" ref="F13" si="15">F14</f>
        <v>0</v>
      </c>
      <c r="G13" s="1">
        <f t="shared" ref="G13" si="16">G14</f>
        <v>299900</v>
      </c>
      <c r="H13" s="1">
        <f t="shared" ref="H13" si="17">H14</f>
        <v>544900</v>
      </c>
      <c r="I13" s="1">
        <f t="shared" si="14"/>
        <v>0</v>
      </c>
      <c r="J13" s="1">
        <f t="shared" si="14"/>
        <v>0</v>
      </c>
      <c r="K13" s="1">
        <f t="shared" si="14"/>
        <v>0</v>
      </c>
      <c r="L13" s="1">
        <f t="shared" ref="L13:P13" si="18">L14</f>
        <v>0</v>
      </c>
      <c r="M13" s="1">
        <f t="shared" si="18"/>
        <v>0</v>
      </c>
      <c r="N13" s="1">
        <f t="shared" si="18"/>
        <v>844800</v>
      </c>
      <c r="O13" s="1">
        <f t="shared" si="18"/>
        <v>845000</v>
      </c>
      <c r="P13" s="1">
        <f t="shared" si="18"/>
        <v>845000</v>
      </c>
    </row>
    <row r="14" spans="1:16" x14ac:dyDescent="0.25">
      <c r="A14" s="21">
        <v>3121</v>
      </c>
      <c r="B14" s="22" t="s">
        <v>15</v>
      </c>
      <c r="C14" s="63">
        <v>795600</v>
      </c>
      <c r="D14" s="2">
        <v>0</v>
      </c>
      <c r="E14" s="2">
        <v>0</v>
      </c>
      <c r="F14" s="2">
        <v>0</v>
      </c>
      <c r="G14" s="2">
        <v>299900</v>
      </c>
      <c r="H14" s="2">
        <v>544900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4">
        <f>SUM(D14:M14)</f>
        <v>844800</v>
      </c>
      <c r="O14" s="2">
        <v>845000</v>
      </c>
      <c r="P14" s="2">
        <v>845000</v>
      </c>
    </row>
    <row r="15" spans="1:16" x14ac:dyDescent="0.25">
      <c r="A15" s="19">
        <v>313</v>
      </c>
      <c r="B15" s="20" t="s">
        <v>16</v>
      </c>
      <c r="C15" s="62">
        <f>SUM(C16:C18)</f>
        <v>1652400</v>
      </c>
      <c r="D15" s="1">
        <f t="shared" ref="D15:L15" si="19">SUM(D16:D18)</f>
        <v>0</v>
      </c>
      <c r="E15" s="1">
        <f t="shared" si="19"/>
        <v>29300</v>
      </c>
      <c r="F15" s="1">
        <f t="shared" ref="F15" si="20">SUM(F16:F18)</f>
        <v>0</v>
      </c>
      <c r="G15" s="1">
        <f t="shared" ref="G15" si="21">SUM(G16:G18)</f>
        <v>530600</v>
      </c>
      <c r="H15" s="1">
        <f t="shared" ref="H15" si="22">SUM(H16:H18)</f>
        <v>964300</v>
      </c>
      <c r="I15" s="1">
        <f t="shared" si="19"/>
        <v>146000</v>
      </c>
      <c r="J15" s="1">
        <f t="shared" si="19"/>
        <v>0</v>
      </c>
      <c r="K15" s="1">
        <f t="shared" si="19"/>
        <v>0</v>
      </c>
      <c r="L15" s="1">
        <f t="shared" si="19"/>
        <v>0</v>
      </c>
      <c r="M15" s="1">
        <f t="shared" ref="M15" si="23">SUM(M16:M18)</f>
        <v>0</v>
      </c>
      <c r="N15" s="1">
        <f t="shared" ref="N15:P15" si="24">SUM(N16:N18)</f>
        <v>1670200</v>
      </c>
      <c r="O15" s="1">
        <f t="shared" si="24"/>
        <v>1650000</v>
      </c>
      <c r="P15" s="1">
        <f t="shared" si="24"/>
        <v>1650000</v>
      </c>
    </row>
    <row r="16" spans="1:16" x14ac:dyDescent="0.25">
      <c r="A16" s="21">
        <v>3131</v>
      </c>
      <c r="B16" s="22" t="s">
        <v>76</v>
      </c>
      <c r="C16" s="63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4">
        <f>SUM(D16:M16)</f>
        <v>0</v>
      </c>
      <c r="O16" s="2">
        <v>0</v>
      </c>
      <c r="P16" s="2">
        <v>0</v>
      </c>
    </row>
    <row r="17" spans="1:16" x14ac:dyDescent="0.25">
      <c r="A17" s="21">
        <v>3132</v>
      </c>
      <c r="B17" s="22" t="s">
        <v>77</v>
      </c>
      <c r="C17" s="63">
        <v>1652400</v>
      </c>
      <c r="D17" s="2">
        <v>0</v>
      </c>
      <c r="E17" s="2">
        <v>29300</v>
      </c>
      <c r="F17" s="2">
        <v>0</v>
      </c>
      <c r="G17" s="2">
        <v>528300</v>
      </c>
      <c r="H17" s="2">
        <v>960000</v>
      </c>
      <c r="I17" s="2">
        <v>146000</v>
      </c>
      <c r="J17" s="2">
        <v>0</v>
      </c>
      <c r="K17" s="2">
        <v>0</v>
      </c>
      <c r="L17" s="2">
        <v>0</v>
      </c>
      <c r="M17" s="2">
        <v>0</v>
      </c>
      <c r="N17" s="4">
        <f>SUM(D17:M17)</f>
        <v>1663600</v>
      </c>
      <c r="O17" s="2">
        <v>1650000</v>
      </c>
      <c r="P17" s="2">
        <v>1650000</v>
      </c>
    </row>
    <row r="18" spans="1:16" x14ac:dyDescent="0.25">
      <c r="A18" s="21">
        <v>3133</v>
      </c>
      <c r="B18" s="22" t="s">
        <v>78</v>
      </c>
      <c r="C18" s="63">
        <v>0</v>
      </c>
      <c r="D18" s="2">
        <v>0</v>
      </c>
      <c r="E18" s="2">
        <v>0</v>
      </c>
      <c r="F18" s="2">
        <v>0</v>
      </c>
      <c r="G18" s="2">
        <v>2300</v>
      </c>
      <c r="H18" s="2">
        <v>4300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4">
        <f>SUM(D18:M18)</f>
        <v>6600</v>
      </c>
      <c r="O18" s="2">
        <v>0</v>
      </c>
      <c r="P18" s="2">
        <v>0</v>
      </c>
    </row>
    <row r="19" spans="1:16" x14ac:dyDescent="0.25">
      <c r="A19" s="17">
        <v>32</v>
      </c>
      <c r="B19" s="18" t="s">
        <v>17</v>
      </c>
      <c r="C19" s="61">
        <f>C20+C25+C32+C42+C44</f>
        <v>10813100</v>
      </c>
      <c r="D19" s="3">
        <f t="shared" ref="D19:J19" si="25">D20+D25+D32+D42+D44</f>
        <v>25280</v>
      </c>
      <c r="E19" s="3">
        <f t="shared" si="25"/>
        <v>84400</v>
      </c>
      <c r="F19" s="3">
        <f t="shared" si="25"/>
        <v>0</v>
      </c>
      <c r="G19" s="3">
        <f t="shared" si="25"/>
        <v>1797900</v>
      </c>
      <c r="H19" s="3">
        <f t="shared" si="25"/>
        <v>3269400</v>
      </c>
      <c r="I19" s="3">
        <f t="shared" si="25"/>
        <v>212300</v>
      </c>
      <c r="J19" s="3">
        <f t="shared" si="25"/>
        <v>0</v>
      </c>
      <c r="K19" s="3">
        <f t="shared" ref="K19" si="26">K20+K25+K32+K42+K44</f>
        <v>13300</v>
      </c>
      <c r="L19" s="3">
        <f t="shared" ref="L19" si="27">L20+L25+L32+L42+L44</f>
        <v>0</v>
      </c>
      <c r="M19" s="3">
        <f t="shared" ref="M19" si="28">M20+M25+M32+M42+M44</f>
        <v>1133520</v>
      </c>
      <c r="N19" s="3">
        <f t="shared" ref="N19:P19" si="29">N20+N25+N32+N42+N44</f>
        <v>6536100</v>
      </c>
      <c r="O19" s="3">
        <f t="shared" si="29"/>
        <v>4534800</v>
      </c>
      <c r="P19" s="3">
        <f t="shared" si="29"/>
        <v>4534800</v>
      </c>
    </row>
    <row r="20" spans="1:16" x14ac:dyDescent="0.25">
      <c r="A20" s="19">
        <v>321</v>
      </c>
      <c r="B20" s="20" t="s">
        <v>79</v>
      </c>
      <c r="C20" s="62">
        <f>SUM(C21:C24)</f>
        <v>298100</v>
      </c>
      <c r="D20" s="1">
        <f t="shared" ref="D20:J20" si="30">SUM(D21:D24)</f>
        <v>0</v>
      </c>
      <c r="E20" s="1">
        <f t="shared" si="30"/>
        <v>0</v>
      </c>
      <c r="F20" s="1">
        <f t="shared" si="30"/>
        <v>0</v>
      </c>
      <c r="G20" s="1">
        <f t="shared" si="30"/>
        <v>121200</v>
      </c>
      <c r="H20" s="1">
        <f t="shared" si="30"/>
        <v>222500</v>
      </c>
      <c r="I20" s="1">
        <f t="shared" si="30"/>
        <v>6600</v>
      </c>
      <c r="J20" s="1">
        <f t="shared" si="30"/>
        <v>0</v>
      </c>
      <c r="K20" s="1">
        <f t="shared" ref="K20" si="31">SUM(K21:K24)</f>
        <v>0</v>
      </c>
      <c r="L20" s="1">
        <f t="shared" ref="L20" si="32">SUM(L21:L24)</f>
        <v>0</v>
      </c>
      <c r="M20" s="1">
        <f t="shared" ref="M20" si="33">SUM(M21:M24)</f>
        <v>0</v>
      </c>
      <c r="N20" s="1">
        <f>SUM(N21:N24)</f>
        <v>350300</v>
      </c>
      <c r="O20" s="1">
        <f t="shared" ref="O20:P20" si="34">SUM(O21:O24)</f>
        <v>334100</v>
      </c>
      <c r="P20" s="1">
        <f t="shared" si="34"/>
        <v>334100</v>
      </c>
    </row>
    <row r="21" spans="1:16" x14ac:dyDescent="0.25">
      <c r="A21" s="21">
        <v>3211</v>
      </c>
      <c r="B21" s="22" t="s">
        <v>18</v>
      </c>
      <c r="C21" s="63">
        <v>37300</v>
      </c>
      <c r="D21" s="2">
        <v>0</v>
      </c>
      <c r="E21" s="2">
        <v>0</v>
      </c>
      <c r="F21" s="2">
        <v>0</v>
      </c>
      <c r="G21" s="2">
        <v>23500</v>
      </c>
      <c r="H21" s="2">
        <v>42700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>SUM(D21:M21)</f>
        <v>66200</v>
      </c>
      <c r="O21" s="2">
        <v>50000</v>
      </c>
      <c r="P21" s="2">
        <v>50000</v>
      </c>
    </row>
    <row r="22" spans="1:16" x14ac:dyDescent="0.25">
      <c r="A22" s="21">
        <v>3212</v>
      </c>
      <c r="B22" s="22" t="s">
        <v>80</v>
      </c>
      <c r="C22" s="63">
        <v>219000</v>
      </c>
      <c r="D22" s="2">
        <v>0</v>
      </c>
      <c r="E22" s="2">
        <v>0</v>
      </c>
      <c r="F22" s="2">
        <v>0</v>
      </c>
      <c r="G22" s="2">
        <v>89500</v>
      </c>
      <c r="H22" s="2">
        <v>162700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4">
        <f>SUM(D22:M22)</f>
        <v>252200</v>
      </c>
      <c r="O22" s="2">
        <v>252200</v>
      </c>
      <c r="P22" s="2">
        <v>252200</v>
      </c>
    </row>
    <row r="23" spans="1:16" x14ac:dyDescent="0.25">
      <c r="A23" s="21">
        <v>3213</v>
      </c>
      <c r="B23" s="22" t="s">
        <v>19</v>
      </c>
      <c r="C23" s="63">
        <v>37800</v>
      </c>
      <c r="D23" s="2">
        <v>0</v>
      </c>
      <c r="E23" s="2">
        <v>0</v>
      </c>
      <c r="F23" s="2">
        <v>0</v>
      </c>
      <c r="G23" s="2">
        <v>7000</v>
      </c>
      <c r="H23" s="2">
        <v>15000</v>
      </c>
      <c r="I23" s="2">
        <v>6600</v>
      </c>
      <c r="J23" s="2">
        <v>0</v>
      </c>
      <c r="K23" s="2">
        <v>0</v>
      </c>
      <c r="L23" s="2">
        <v>0</v>
      </c>
      <c r="M23" s="2">
        <v>0</v>
      </c>
      <c r="N23" s="4">
        <f>SUM(D23:M23)</f>
        <v>28600</v>
      </c>
      <c r="O23" s="2">
        <v>28600</v>
      </c>
      <c r="P23" s="2">
        <v>28600</v>
      </c>
    </row>
    <row r="24" spans="1:16" x14ac:dyDescent="0.25">
      <c r="A24" s="21">
        <v>3214</v>
      </c>
      <c r="B24" s="22" t="s">
        <v>81</v>
      </c>
      <c r="C24" s="63">
        <v>4000</v>
      </c>
      <c r="D24" s="2">
        <v>0</v>
      </c>
      <c r="E24" s="2">
        <v>0</v>
      </c>
      <c r="F24" s="2">
        <v>0</v>
      </c>
      <c r="G24" s="2">
        <v>1200</v>
      </c>
      <c r="H24" s="2">
        <v>2100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>SUM(D24:M24)</f>
        <v>3300</v>
      </c>
      <c r="O24" s="2">
        <v>3300</v>
      </c>
      <c r="P24" s="2">
        <v>3300</v>
      </c>
    </row>
    <row r="25" spans="1:16" x14ac:dyDescent="0.25">
      <c r="A25" s="19">
        <v>322</v>
      </c>
      <c r="B25" s="20" t="s">
        <v>20</v>
      </c>
      <c r="C25" s="62">
        <f>SUM(C26:C31)</f>
        <v>7830000</v>
      </c>
      <c r="D25" s="1">
        <f t="shared" ref="D25:J25" si="35">SUM(D26:D31)</f>
        <v>0</v>
      </c>
      <c r="E25" s="1">
        <f t="shared" si="35"/>
        <v>24900</v>
      </c>
      <c r="F25" s="1">
        <f t="shared" si="35"/>
        <v>0</v>
      </c>
      <c r="G25" s="1">
        <f t="shared" si="35"/>
        <v>885100</v>
      </c>
      <c r="H25" s="1">
        <f t="shared" si="35"/>
        <v>1610000</v>
      </c>
      <c r="I25" s="1">
        <f t="shared" si="35"/>
        <v>19900</v>
      </c>
      <c r="J25" s="1">
        <f t="shared" si="35"/>
        <v>0</v>
      </c>
      <c r="K25" s="1">
        <f t="shared" ref="K25" si="36">SUM(K26:K31)</f>
        <v>0</v>
      </c>
      <c r="L25" s="1">
        <f t="shared" ref="L25:P25" si="37">SUM(L26:L31)</f>
        <v>0</v>
      </c>
      <c r="M25" s="1">
        <f t="shared" ref="M25" si="38">SUM(M26:M31)</f>
        <v>1133520</v>
      </c>
      <c r="N25" s="1">
        <f t="shared" si="37"/>
        <v>3673420</v>
      </c>
      <c r="O25" s="1">
        <f t="shared" si="37"/>
        <v>2075000</v>
      </c>
      <c r="P25" s="1">
        <f t="shared" si="37"/>
        <v>2075000</v>
      </c>
    </row>
    <row r="26" spans="1:16" x14ac:dyDescent="0.25">
      <c r="A26" s="21">
        <v>3221</v>
      </c>
      <c r="B26" s="22" t="s">
        <v>82</v>
      </c>
      <c r="C26" s="63">
        <v>436000</v>
      </c>
      <c r="D26" s="2">
        <v>0</v>
      </c>
      <c r="E26" s="2">
        <v>1300</v>
      </c>
      <c r="F26" s="2">
        <v>0</v>
      </c>
      <c r="G26" s="2">
        <v>87400</v>
      </c>
      <c r="H26" s="2">
        <v>158800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ref="N26:N31" si="39">SUM(D26:M26)</f>
        <v>247500</v>
      </c>
      <c r="O26" s="4">
        <v>240000</v>
      </c>
      <c r="P26" s="4">
        <v>240000</v>
      </c>
    </row>
    <row r="27" spans="1:16" x14ac:dyDescent="0.25">
      <c r="A27" s="21">
        <v>3222</v>
      </c>
      <c r="B27" s="22" t="s">
        <v>21</v>
      </c>
      <c r="C27" s="63">
        <v>6889600</v>
      </c>
      <c r="D27" s="2">
        <v>0</v>
      </c>
      <c r="E27" s="2">
        <v>23600</v>
      </c>
      <c r="F27" s="2">
        <v>0</v>
      </c>
      <c r="G27" s="2">
        <v>574700</v>
      </c>
      <c r="H27" s="2">
        <v>1044200</v>
      </c>
      <c r="I27" s="2">
        <v>19900</v>
      </c>
      <c r="J27" s="2">
        <v>0</v>
      </c>
      <c r="K27" s="2">
        <v>0</v>
      </c>
      <c r="L27" s="2">
        <v>0</v>
      </c>
      <c r="M27" s="2">
        <v>1133520</v>
      </c>
      <c r="N27" s="4">
        <f t="shared" si="39"/>
        <v>2795920</v>
      </c>
      <c r="O27" s="4">
        <v>1250000</v>
      </c>
      <c r="P27" s="4">
        <v>1250000</v>
      </c>
    </row>
    <row r="28" spans="1:16" x14ac:dyDescent="0.25">
      <c r="A28" s="21">
        <v>3223</v>
      </c>
      <c r="B28" s="22" t="s">
        <v>22</v>
      </c>
      <c r="C28" s="63">
        <v>265000</v>
      </c>
      <c r="D28" s="2">
        <v>0</v>
      </c>
      <c r="E28" s="2">
        <v>0</v>
      </c>
      <c r="F28" s="2">
        <v>0</v>
      </c>
      <c r="G28" s="2">
        <v>142200</v>
      </c>
      <c r="H28" s="2">
        <v>258500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4">
        <f t="shared" si="39"/>
        <v>400700</v>
      </c>
      <c r="O28" s="4">
        <v>400000</v>
      </c>
      <c r="P28" s="4">
        <v>400000</v>
      </c>
    </row>
    <row r="29" spans="1:16" x14ac:dyDescent="0.25">
      <c r="A29" s="21">
        <v>3224</v>
      </c>
      <c r="B29" s="22" t="s">
        <v>83</v>
      </c>
      <c r="C29" s="63">
        <v>189200</v>
      </c>
      <c r="D29" s="2">
        <v>0</v>
      </c>
      <c r="E29" s="2">
        <v>0</v>
      </c>
      <c r="F29" s="2">
        <v>0</v>
      </c>
      <c r="G29" s="2">
        <v>57300</v>
      </c>
      <c r="H29" s="2">
        <v>105800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39"/>
        <v>163100</v>
      </c>
      <c r="O29" s="4">
        <v>160000</v>
      </c>
      <c r="P29" s="4">
        <v>160000</v>
      </c>
    </row>
    <row r="30" spans="1:16" x14ac:dyDescent="0.25">
      <c r="A30" s="21">
        <v>3225</v>
      </c>
      <c r="B30" s="22" t="s">
        <v>23</v>
      </c>
      <c r="C30" s="63">
        <v>30800</v>
      </c>
      <c r="D30" s="2">
        <v>0</v>
      </c>
      <c r="E30" s="2">
        <v>0</v>
      </c>
      <c r="F30" s="2">
        <v>0</v>
      </c>
      <c r="G30" s="2">
        <v>11800</v>
      </c>
      <c r="H30" s="2">
        <v>21400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4">
        <f t="shared" si="39"/>
        <v>33200</v>
      </c>
      <c r="O30" s="4">
        <v>10000</v>
      </c>
      <c r="P30" s="4">
        <v>10000</v>
      </c>
    </row>
    <row r="31" spans="1:16" x14ac:dyDescent="0.25">
      <c r="A31" s="21">
        <v>3227</v>
      </c>
      <c r="B31" s="22" t="s">
        <v>24</v>
      </c>
      <c r="C31" s="63">
        <v>19400</v>
      </c>
      <c r="D31" s="2">
        <v>0</v>
      </c>
      <c r="E31" s="2">
        <v>0</v>
      </c>
      <c r="F31" s="2">
        <v>0</v>
      </c>
      <c r="G31" s="2">
        <v>11700</v>
      </c>
      <c r="H31" s="2">
        <v>21300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39"/>
        <v>33000</v>
      </c>
      <c r="O31" s="4">
        <v>15000</v>
      </c>
      <c r="P31" s="4">
        <v>15000</v>
      </c>
    </row>
    <row r="32" spans="1:16" x14ac:dyDescent="0.25">
      <c r="A32" s="19">
        <v>323</v>
      </c>
      <c r="B32" s="20" t="s">
        <v>74</v>
      </c>
      <c r="C32" s="62">
        <f>SUM(C33:C41)</f>
        <v>2498000</v>
      </c>
      <c r="D32" s="1">
        <f t="shared" ref="D32:J32" si="40">SUM(D33:D41)</f>
        <v>0</v>
      </c>
      <c r="E32" s="1">
        <f t="shared" si="40"/>
        <v>31100</v>
      </c>
      <c r="F32" s="1">
        <f t="shared" si="40"/>
        <v>0</v>
      </c>
      <c r="G32" s="1">
        <f t="shared" si="40"/>
        <v>745000</v>
      </c>
      <c r="H32" s="1">
        <f t="shared" si="40"/>
        <v>1358000</v>
      </c>
      <c r="I32" s="1">
        <f t="shared" si="40"/>
        <v>155800</v>
      </c>
      <c r="J32" s="1">
        <f t="shared" si="40"/>
        <v>0</v>
      </c>
      <c r="K32" s="1">
        <f t="shared" ref="K32" si="41">SUM(K33:K41)</f>
        <v>13300</v>
      </c>
      <c r="L32" s="1">
        <f t="shared" ref="L32:P32" si="42">SUM(L33:L41)</f>
        <v>0</v>
      </c>
      <c r="M32" s="1">
        <f t="shared" ref="M32" si="43">SUM(M33:M41)</f>
        <v>0</v>
      </c>
      <c r="N32" s="1">
        <f>SUM(N33:N41)</f>
        <v>2303200</v>
      </c>
      <c r="O32" s="1">
        <f t="shared" si="42"/>
        <v>1950000</v>
      </c>
      <c r="P32" s="1">
        <f t="shared" si="42"/>
        <v>1950000</v>
      </c>
    </row>
    <row r="33" spans="1:16" x14ac:dyDescent="0.25">
      <c r="A33" s="21">
        <v>3231</v>
      </c>
      <c r="B33" s="22" t="s">
        <v>25</v>
      </c>
      <c r="C33" s="63">
        <v>192800</v>
      </c>
      <c r="D33" s="2">
        <v>0</v>
      </c>
      <c r="E33" s="2">
        <v>0</v>
      </c>
      <c r="F33" s="2">
        <v>0</v>
      </c>
      <c r="G33" s="2">
        <v>39700</v>
      </c>
      <c r="H33" s="2">
        <v>72100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4">
        <f t="shared" ref="N33:N41" si="44">SUM(D33:M33)</f>
        <v>111800</v>
      </c>
      <c r="O33" s="2">
        <v>110000</v>
      </c>
      <c r="P33" s="2">
        <v>110000</v>
      </c>
    </row>
    <row r="34" spans="1:16" x14ac:dyDescent="0.25">
      <c r="A34" s="21">
        <v>3232</v>
      </c>
      <c r="B34" s="22" t="s">
        <v>26</v>
      </c>
      <c r="C34" s="63">
        <v>310900</v>
      </c>
      <c r="D34" s="2">
        <v>0</v>
      </c>
      <c r="E34" s="2">
        <v>3900</v>
      </c>
      <c r="F34" s="2">
        <v>0</v>
      </c>
      <c r="G34" s="2">
        <v>126900</v>
      </c>
      <c r="H34" s="2">
        <v>230600</v>
      </c>
      <c r="I34" s="2">
        <v>33200</v>
      </c>
      <c r="J34" s="2">
        <v>0</v>
      </c>
      <c r="K34" s="2">
        <v>13300</v>
      </c>
      <c r="L34" s="2">
        <v>0</v>
      </c>
      <c r="M34" s="2">
        <v>0</v>
      </c>
      <c r="N34" s="4">
        <f t="shared" si="44"/>
        <v>407900</v>
      </c>
      <c r="O34" s="2">
        <v>350000</v>
      </c>
      <c r="P34" s="2">
        <v>350000</v>
      </c>
    </row>
    <row r="35" spans="1:16" x14ac:dyDescent="0.25">
      <c r="A35" s="21">
        <v>3233</v>
      </c>
      <c r="B35" s="22" t="s">
        <v>27</v>
      </c>
      <c r="C35" s="63">
        <v>36600</v>
      </c>
      <c r="D35" s="2">
        <v>0</v>
      </c>
      <c r="E35" s="2">
        <v>0</v>
      </c>
      <c r="F35" s="2">
        <v>0</v>
      </c>
      <c r="G35" s="2">
        <v>10300</v>
      </c>
      <c r="H35" s="2">
        <v>18700</v>
      </c>
      <c r="I35" s="55">
        <v>0</v>
      </c>
      <c r="J35" s="2">
        <v>0</v>
      </c>
      <c r="K35" s="2">
        <v>0</v>
      </c>
      <c r="L35" s="2">
        <v>0</v>
      </c>
      <c r="M35" s="2">
        <v>0</v>
      </c>
      <c r="N35" s="4">
        <f t="shared" si="44"/>
        <v>29000</v>
      </c>
      <c r="O35" s="2">
        <v>25000</v>
      </c>
      <c r="P35" s="2">
        <v>25000</v>
      </c>
    </row>
    <row r="36" spans="1:16" x14ac:dyDescent="0.25">
      <c r="A36" s="21">
        <v>3234</v>
      </c>
      <c r="B36" s="22" t="s">
        <v>28</v>
      </c>
      <c r="C36" s="63">
        <v>368700</v>
      </c>
      <c r="D36" s="2">
        <v>0</v>
      </c>
      <c r="E36" s="2">
        <v>0</v>
      </c>
      <c r="F36" s="2">
        <v>0</v>
      </c>
      <c r="G36" s="2">
        <v>139300</v>
      </c>
      <c r="H36" s="2">
        <v>253100</v>
      </c>
      <c r="I36" s="2">
        <v>6000</v>
      </c>
      <c r="J36" s="2">
        <v>0</v>
      </c>
      <c r="K36" s="2">
        <v>0</v>
      </c>
      <c r="L36" s="2">
        <v>0</v>
      </c>
      <c r="M36" s="2">
        <v>0</v>
      </c>
      <c r="N36" s="4">
        <f t="shared" si="44"/>
        <v>398400</v>
      </c>
      <c r="O36" s="2">
        <v>400000</v>
      </c>
      <c r="P36" s="2">
        <v>400000</v>
      </c>
    </row>
    <row r="37" spans="1:16" x14ac:dyDescent="0.25">
      <c r="A37" s="21">
        <v>3235</v>
      </c>
      <c r="B37" s="22" t="s">
        <v>29</v>
      </c>
      <c r="C37" s="63">
        <v>422600</v>
      </c>
      <c r="D37" s="2">
        <v>0</v>
      </c>
      <c r="E37" s="2">
        <v>0</v>
      </c>
      <c r="F37" s="2">
        <v>0</v>
      </c>
      <c r="G37" s="2">
        <v>95300</v>
      </c>
      <c r="H37" s="2">
        <v>173100</v>
      </c>
      <c r="I37" s="55">
        <v>0</v>
      </c>
      <c r="J37" s="2">
        <v>0</v>
      </c>
      <c r="K37" s="2">
        <v>0</v>
      </c>
      <c r="L37" s="2">
        <v>0</v>
      </c>
      <c r="M37" s="2">
        <v>0</v>
      </c>
      <c r="N37" s="4">
        <f t="shared" si="44"/>
        <v>268400</v>
      </c>
      <c r="O37" s="2">
        <v>175000</v>
      </c>
      <c r="P37" s="2">
        <v>175000</v>
      </c>
    </row>
    <row r="38" spans="1:16" x14ac:dyDescent="0.25">
      <c r="A38" s="21">
        <v>3236</v>
      </c>
      <c r="B38" s="22" t="s">
        <v>30</v>
      </c>
      <c r="C38" s="63">
        <v>224900</v>
      </c>
      <c r="D38" s="2">
        <v>0</v>
      </c>
      <c r="E38" s="2">
        <v>0</v>
      </c>
      <c r="F38" s="2">
        <v>0</v>
      </c>
      <c r="G38" s="2">
        <v>74300</v>
      </c>
      <c r="H38" s="2">
        <v>139500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4">
        <f t="shared" si="44"/>
        <v>213800</v>
      </c>
      <c r="O38" s="2">
        <v>215000</v>
      </c>
      <c r="P38" s="2">
        <v>215000</v>
      </c>
    </row>
    <row r="39" spans="1:16" x14ac:dyDescent="0.25">
      <c r="A39" s="21">
        <v>3237</v>
      </c>
      <c r="B39" s="22" t="s">
        <v>31</v>
      </c>
      <c r="C39" s="63">
        <v>357800</v>
      </c>
      <c r="D39" s="2">
        <v>0</v>
      </c>
      <c r="E39" s="2">
        <v>17600</v>
      </c>
      <c r="F39" s="2">
        <v>0</v>
      </c>
      <c r="G39" s="2">
        <v>56700</v>
      </c>
      <c r="H39" s="2">
        <v>103000</v>
      </c>
      <c r="I39" s="2">
        <v>39600</v>
      </c>
      <c r="J39" s="2">
        <v>0</v>
      </c>
      <c r="K39" s="2">
        <v>0</v>
      </c>
      <c r="L39" s="2">
        <v>0</v>
      </c>
      <c r="M39" s="2">
        <v>0</v>
      </c>
      <c r="N39" s="4">
        <f t="shared" si="44"/>
        <v>216900</v>
      </c>
      <c r="O39" s="2">
        <v>150000</v>
      </c>
      <c r="P39" s="2">
        <v>150000</v>
      </c>
    </row>
    <row r="40" spans="1:16" x14ac:dyDescent="0.25">
      <c r="A40" s="21">
        <v>3238</v>
      </c>
      <c r="B40" s="22" t="s">
        <v>32</v>
      </c>
      <c r="C40" s="63">
        <v>192600</v>
      </c>
      <c r="D40" s="2">
        <v>0</v>
      </c>
      <c r="E40" s="2">
        <v>8300</v>
      </c>
      <c r="F40" s="2">
        <v>0</v>
      </c>
      <c r="G40" s="2">
        <v>92400</v>
      </c>
      <c r="H40" s="2">
        <v>167800</v>
      </c>
      <c r="I40" s="2">
        <v>10500</v>
      </c>
      <c r="J40" s="2">
        <v>0</v>
      </c>
      <c r="K40" s="2">
        <v>0</v>
      </c>
      <c r="L40" s="2">
        <v>0</v>
      </c>
      <c r="M40" s="2">
        <v>0</v>
      </c>
      <c r="N40" s="4">
        <f t="shared" si="44"/>
        <v>279000</v>
      </c>
      <c r="O40" s="2">
        <v>275000</v>
      </c>
      <c r="P40" s="2">
        <v>275000</v>
      </c>
    </row>
    <row r="41" spans="1:16" x14ac:dyDescent="0.25">
      <c r="A41" s="21">
        <v>3239</v>
      </c>
      <c r="B41" s="22" t="s">
        <v>33</v>
      </c>
      <c r="C41" s="63">
        <v>391100</v>
      </c>
      <c r="D41" s="2">
        <v>0</v>
      </c>
      <c r="E41" s="2">
        <v>1300</v>
      </c>
      <c r="F41" s="2">
        <v>0</v>
      </c>
      <c r="G41" s="2">
        <v>110100</v>
      </c>
      <c r="H41" s="2">
        <v>200100</v>
      </c>
      <c r="I41" s="2">
        <v>66500</v>
      </c>
      <c r="J41" s="2">
        <v>0</v>
      </c>
      <c r="K41" s="2">
        <v>0</v>
      </c>
      <c r="L41" s="2">
        <v>0</v>
      </c>
      <c r="M41" s="2">
        <v>0</v>
      </c>
      <c r="N41" s="4">
        <f t="shared" si="44"/>
        <v>378000</v>
      </c>
      <c r="O41" s="2">
        <v>250000</v>
      </c>
      <c r="P41" s="2">
        <v>250000</v>
      </c>
    </row>
    <row r="42" spans="1:16" x14ac:dyDescent="0.25">
      <c r="A42" s="24">
        <v>324</v>
      </c>
      <c r="B42" s="25" t="s">
        <v>34</v>
      </c>
      <c r="C42" s="64">
        <f>C43</f>
        <v>0</v>
      </c>
      <c r="D42" s="13">
        <f t="shared" ref="D42:J42" si="45">D43</f>
        <v>0</v>
      </c>
      <c r="E42" s="13">
        <f t="shared" si="45"/>
        <v>0</v>
      </c>
      <c r="F42" s="13">
        <f t="shared" si="45"/>
        <v>0</v>
      </c>
      <c r="G42" s="13">
        <f t="shared" si="45"/>
        <v>2700</v>
      </c>
      <c r="H42" s="13">
        <f t="shared" si="45"/>
        <v>0</v>
      </c>
      <c r="I42" s="13">
        <f t="shared" si="45"/>
        <v>0</v>
      </c>
      <c r="J42" s="13">
        <f t="shared" si="45"/>
        <v>0</v>
      </c>
      <c r="K42" s="13">
        <f t="shared" ref="K42" si="46">K43</f>
        <v>0</v>
      </c>
      <c r="L42" s="13">
        <f t="shared" ref="L42:P42" si="47">L43</f>
        <v>0</v>
      </c>
      <c r="M42" s="13">
        <f t="shared" si="47"/>
        <v>0</v>
      </c>
      <c r="N42" s="13">
        <f t="shared" si="47"/>
        <v>2700</v>
      </c>
      <c r="O42" s="13">
        <f t="shared" si="47"/>
        <v>2700</v>
      </c>
      <c r="P42" s="13">
        <f t="shared" si="47"/>
        <v>2700</v>
      </c>
    </row>
    <row r="43" spans="1:16" x14ac:dyDescent="0.25">
      <c r="A43" s="21">
        <v>3241</v>
      </c>
      <c r="B43" s="26" t="s">
        <v>34</v>
      </c>
      <c r="C43" s="63">
        <v>0</v>
      </c>
      <c r="D43" s="2">
        <v>0</v>
      </c>
      <c r="E43" s="2">
        <v>0</v>
      </c>
      <c r="F43" s="2">
        <v>0</v>
      </c>
      <c r="G43" s="2">
        <v>2700</v>
      </c>
      <c r="H43" s="2"/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f>SUM(D43:M43)</f>
        <v>2700</v>
      </c>
      <c r="O43" s="2">
        <v>2700</v>
      </c>
      <c r="P43" s="2">
        <v>2700</v>
      </c>
    </row>
    <row r="44" spans="1:16" x14ac:dyDescent="0.25">
      <c r="A44" s="24">
        <v>329</v>
      </c>
      <c r="B44" s="27" t="s">
        <v>40</v>
      </c>
      <c r="C44" s="62">
        <f>SUM(C45:C51)</f>
        <v>187000</v>
      </c>
      <c r="D44" s="1">
        <f t="shared" ref="D44:H44" si="48">SUM(D45:D51)</f>
        <v>25280</v>
      </c>
      <c r="E44" s="1">
        <f t="shared" si="48"/>
        <v>28400</v>
      </c>
      <c r="F44" s="1">
        <f t="shared" si="48"/>
        <v>0</v>
      </c>
      <c r="G44" s="1">
        <f t="shared" si="48"/>
        <v>43900</v>
      </c>
      <c r="H44" s="1">
        <f t="shared" si="48"/>
        <v>78900</v>
      </c>
      <c r="I44" s="1">
        <f t="shared" ref="I44:J44" si="49">SUM(I45:I51)</f>
        <v>30000</v>
      </c>
      <c r="J44" s="1">
        <f t="shared" si="49"/>
        <v>0</v>
      </c>
      <c r="K44" s="1">
        <f t="shared" ref="K44" si="50">SUM(K45:K51)</f>
        <v>0</v>
      </c>
      <c r="L44" s="1">
        <f t="shared" ref="L44:P44" si="51">SUM(L45:L51)</f>
        <v>0</v>
      </c>
      <c r="M44" s="1">
        <f t="shared" ref="M44" si="52">SUM(M45:M51)</f>
        <v>0</v>
      </c>
      <c r="N44" s="1">
        <f t="shared" si="51"/>
        <v>206480</v>
      </c>
      <c r="O44" s="1">
        <f t="shared" si="51"/>
        <v>173000</v>
      </c>
      <c r="P44" s="1">
        <f t="shared" si="51"/>
        <v>173000</v>
      </c>
    </row>
    <row r="45" spans="1:16" x14ac:dyDescent="0.25">
      <c r="A45" s="21">
        <v>3291</v>
      </c>
      <c r="B45" s="22" t="s">
        <v>84</v>
      </c>
      <c r="C45" s="63">
        <v>7300</v>
      </c>
      <c r="D45" s="2">
        <v>0</v>
      </c>
      <c r="E45" s="2">
        <v>0</v>
      </c>
      <c r="F45" s="2">
        <v>0</v>
      </c>
      <c r="G45" s="2">
        <v>3300</v>
      </c>
      <c r="H45" s="2">
        <v>6000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4">
        <f t="shared" ref="N45:N50" si="53">SUM(D45:M45)</f>
        <v>9300</v>
      </c>
      <c r="O45" s="2">
        <v>8500</v>
      </c>
      <c r="P45" s="2">
        <v>8500</v>
      </c>
    </row>
    <row r="46" spans="1:16" x14ac:dyDescent="0.25">
      <c r="A46" s="21">
        <v>3292</v>
      </c>
      <c r="B46" s="22" t="s">
        <v>35</v>
      </c>
      <c r="C46" s="63">
        <v>86300</v>
      </c>
      <c r="D46" s="2">
        <v>0</v>
      </c>
      <c r="E46" s="2">
        <v>0</v>
      </c>
      <c r="F46" s="2">
        <v>0</v>
      </c>
      <c r="G46" s="2">
        <v>30600</v>
      </c>
      <c r="H46" s="2">
        <v>55700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4">
        <f t="shared" si="53"/>
        <v>86300</v>
      </c>
      <c r="O46" s="2">
        <v>75000</v>
      </c>
      <c r="P46" s="2">
        <v>75000</v>
      </c>
    </row>
    <row r="47" spans="1:16" x14ac:dyDescent="0.25">
      <c r="A47" s="21">
        <v>3293</v>
      </c>
      <c r="B47" s="22" t="s">
        <v>36</v>
      </c>
      <c r="C47" s="63">
        <v>11300</v>
      </c>
      <c r="D47" s="2">
        <v>0</v>
      </c>
      <c r="E47" s="2">
        <v>0</v>
      </c>
      <c r="F47" s="2">
        <v>0</v>
      </c>
      <c r="G47" s="2">
        <v>7100</v>
      </c>
      <c r="H47" s="2">
        <v>12800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4">
        <f t="shared" si="53"/>
        <v>19900</v>
      </c>
      <c r="O47" s="2">
        <v>15000</v>
      </c>
      <c r="P47" s="2">
        <v>15000</v>
      </c>
    </row>
    <row r="48" spans="1:16" x14ac:dyDescent="0.25">
      <c r="A48" s="21">
        <v>3294</v>
      </c>
      <c r="B48" s="22" t="s">
        <v>37</v>
      </c>
      <c r="C48" s="63">
        <v>7300</v>
      </c>
      <c r="D48" s="2">
        <v>9400</v>
      </c>
      <c r="E48" s="2">
        <v>0</v>
      </c>
      <c r="F48" s="2">
        <v>0</v>
      </c>
      <c r="G48" s="2">
        <v>500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4">
        <v>9900</v>
      </c>
      <c r="O48" s="2">
        <v>9500</v>
      </c>
      <c r="P48" s="2">
        <v>9500</v>
      </c>
    </row>
    <row r="49" spans="1:16" x14ac:dyDescent="0.25">
      <c r="A49" s="21">
        <v>3295</v>
      </c>
      <c r="B49" s="22" t="s">
        <v>38</v>
      </c>
      <c r="C49" s="63">
        <v>13300</v>
      </c>
      <c r="D49" s="2">
        <f>17300-1420</f>
        <v>15880</v>
      </c>
      <c r="E49" s="2">
        <v>0</v>
      </c>
      <c r="F49" s="2">
        <v>0</v>
      </c>
      <c r="G49" s="2">
        <v>0</v>
      </c>
      <c r="H49" s="2">
        <v>100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4">
        <f t="shared" si="53"/>
        <v>15980</v>
      </c>
      <c r="O49" s="2">
        <v>15000</v>
      </c>
      <c r="P49" s="2">
        <v>15000</v>
      </c>
    </row>
    <row r="50" spans="1:16" x14ac:dyDescent="0.25">
      <c r="A50" s="21">
        <v>3296</v>
      </c>
      <c r="B50" s="22" t="s">
        <v>39</v>
      </c>
      <c r="C50" s="63">
        <v>0</v>
      </c>
      <c r="D50" s="2">
        <v>0</v>
      </c>
      <c r="E50" s="2">
        <v>0</v>
      </c>
      <c r="F50" s="2">
        <v>0</v>
      </c>
      <c r="G50" s="2">
        <v>1200</v>
      </c>
      <c r="H50" s="2">
        <v>2100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4">
        <f t="shared" si="53"/>
        <v>3300</v>
      </c>
      <c r="O50" s="2">
        <v>0</v>
      </c>
      <c r="P50" s="2">
        <v>0</v>
      </c>
    </row>
    <row r="51" spans="1:16" x14ac:dyDescent="0.25">
      <c r="A51" s="21">
        <v>3299</v>
      </c>
      <c r="B51" s="22" t="s">
        <v>40</v>
      </c>
      <c r="C51" s="63">
        <v>61500</v>
      </c>
      <c r="D51" s="2">
        <v>0</v>
      </c>
      <c r="E51" s="2">
        <v>28400</v>
      </c>
      <c r="F51" s="2">
        <v>0</v>
      </c>
      <c r="G51" s="2">
        <v>1200</v>
      </c>
      <c r="H51" s="2">
        <v>2200</v>
      </c>
      <c r="I51" s="55">
        <v>30000</v>
      </c>
      <c r="J51" s="2">
        <v>0</v>
      </c>
      <c r="K51" s="2">
        <v>0</v>
      </c>
      <c r="L51" s="2">
        <v>0</v>
      </c>
      <c r="M51" s="2">
        <v>0</v>
      </c>
      <c r="N51" s="4">
        <v>61800</v>
      </c>
      <c r="O51" s="2">
        <v>50000</v>
      </c>
      <c r="P51" s="2">
        <v>50000</v>
      </c>
    </row>
    <row r="52" spans="1:16" x14ac:dyDescent="0.25">
      <c r="A52" s="28">
        <v>34</v>
      </c>
      <c r="B52" s="29" t="s">
        <v>69</v>
      </c>
      <c r="C52" s="61">
        <f>C53+C56</f>
        <v>56400</v>
      </c>
      <c r="D52" s="3">
        <f t="shared" ref="D52:I52" si="54">D53+D56</f>
        <v>19200</v>
      </c>
      <c r="E52" s="3">
        <f t="shared" si="54"/>
        <v>0</v>
      </c>
      <c r="F52" s="3">
        <f t="shared" si="54"/>
        <v>0</v>
      </c>
      <c r="G52" s="3">
        <f t="shared" si="54"/>
        <v>0</v>
      </c>
      <c r="H52" s="3">
        <f t="shared" si="54"/>
        <v>0</v>
      </c>
      <c r="I52" s="3">
        <f t="shared" si="54"/>
        <v>0</v>
      </c>
      <c r="J52" s="3">
        <f t="shared" ref="J52:K52" si="55">J53+J56</f>
        <v>0</v>
      </c>
      <c r="K52" s="3">
        <f t="shared" si="55"/>
        <v>0</v>
      </c>
      <c r="L52" s="3">
        <f t="shared" ref="L52:M52" si="56">L53+L56</f>
        <v>0</v>
      </c>
      <c r="M52" s="3">
        <f t="shared" si="56"/>
        <v>0</v>
      </c>
      <c r="N52" s="3">
        <f t="shared" ref="N52:P52" si="57">N53+N56</f>
        <v>19200</v>
      </c>
      <c r="O52" s="3">
        <f t="shared" si="57"/>
        <v>10100</v>
      </c>
      <c r="P52" s="3">
        <f t="shared" si="57"/>
        <v>10100</v>
      </c>
    </row>
    <row r="53" spans="1:16" x14ac:dyDescent="0.25">
      <c r="A53" s="24">
        <v>342</v>
      </c>
      <c r="B53" s="27" t="s">
        <v>64</v>
      </c>
      <c r="C53" s="62">
        <f>SUM(C54:C55)</f>
        <v>0</v>
      </c>
      <c r="D53" s="1">
        <f t="shared" ref="D53:K53" si="58">SUM(D54:D55)</f>
        <v>0</v>
      </c>
      <c r="E53" s="1">
        <f t="shared" si="58"/>
        <v>0</v>
      </c>
      <c r="F53" s="1">
        <f t="shared" si="58"/>
        <v>0</v>
      </c>
      <c r="G53" s="1">
        <f t="shared" si="58"/>
        <v>0</v>
      </c>
      <c r="H53" s="1">
        <f t="shared" si="58"/>
        <v>0</v>
      </c>
      <c r="I53" s="1">
        <f t="shared" si="58"/>
        <v>0</v>
      </c>
      <c r="J53" s="1">
        <f t="shared" si="58"/>
        <v>0</v>
      </c>
      <c r="K53" s="1">
        <f t="shared" si="58"/>
        <v>0</v>
      </c>
      <c r="L53" s="1">
        <f t="shared" ref="L53:M53" si="59">SUM(L54:L55)</f>
        <v>0</v>
      </c>
      <c r="M53" s="1">
        <f t="shared" si="59"/>
        <v>0</v>
      </c>
      <c r="N53" s="13">
        <f t="shared" si="13"/>
        <v>0</v>
      </c>
      <c r="O53" s="13">
        <f>E53+F53+G53+H53+I53+J53+K53+L53+M53+N53</f>
        <v>0</v>
      </c>
      <c r="P53" s="13">
        <f>F53+G53+H53+I53+J53+K53+L53+M53+N53+O53</f>
        <v>0</v>
      </c>
    </row>
    <row r="54" spans="1:16" x14ac:dyDescent="0.25">
      <c r="A54" s="30">
        <v>3422</v>
      </c>
      <c r="B54" s="31" t="s">
        <v>70</v>
      </c>
      <c r="C54" s="63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13">
        <f t="shared" si="13"/>
        <v>0</v>
      </c>
      <c r="O54" s="2">
        <v>0</v>
      </c>
      <c r="P54" s="2">
        <v>0</v>
      </c>
    </row>
    <row r="55" spans="1:16" x14ac:dyDescent="0.25">
      <c r="A55" s="30">
        <v>3423</v>
      </c>
      <c r="B55" s="31" t="s">
        <v>65</v>
      </c>
      <c r="C55" s="63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13">
        <f t="shared" si="13"/>
        <v>0</v>
      </c>
      <c r="O55" s="2">
        <v>0</v>
      </c>
      <c r="P55" s="2">
        <v>0</v>
      </c>
    </row>
    <row r="56" spans="1:16" x14ac:dyDescent="0.25">
      <c r="A56" s="19">
        <v>343</v>
      </c>
      <c r="B56" s="20" t="s">
        <v>41</v>
      </c>
      <c r="C56" s="62">
        <f>SUM(C57:C60)</f>
        <v>56400</v>
      </c>
      <c r="D56" s="1">
        <f t="shared" ref="D56:P56" si="60">SUM(D57:D60)</f>
        <v>19200</v>
      </c>
      <c r="E56" s="1">
        <f t="shared" si="60"/>
        <v>0</v>
      </c>
      <c r="F56" s="1">
        <f t="shared" si="60"/>
        <v>0</v>
      </c>
      <c r="G56" s="1">
        <f t="shared" si="60"/>
        <v>0</v>
      </c>
      <c r="H56" s="1">
        <f t="shared" si="60"/>
        <v>0</v>
      </c>
      <c r="I56" s="1">
        <f t="shared" si="60"/>
        <v>0</v>
      </c>
      <c r="J56" s="1">
        <f t="shared" si="60"/>
        <v>0</v>
      </c>
      <c r="K56" s="1">
        <f t="shared" si="60"/>
        <v>0</v>
      </c>
      <c r="L56" s="1">
        <f t="shared" si="60"/>
        <v>0</v>
      </c>
      <c r="M56" s="1">
        <f t="shared" ref="M56" si="61">SUM(M57:M60)</f>
        <v>0</v>
      </c>
      <c r="N56" s="1">
        <f t="shared" si="60"/>
        <v>19200</v>
      </c>
      <c r="O56" s="1">
        <f t="shared" si="60"/>
        <v>10100</v>
      </c>
      <c r="P56" s="1">
        <f t="shared" si="60"/>
        <v>10100</v>
      </c>
    </row>
    <row r="57" spans="1:16" x14ac:dyDescent="0.25">
      <c r="A57" s="21">
        <v>3431</v>
      </c>
      <c r="B57" s="22" t="s">
        <v>42</v>
      </c>
      <c r="C57" s="63">
        <v>54400</v>
      </c>
      <c r="D57" s="2">
        <v>17200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4">
        <f t="shared" ref="N57:N60" si="62">SUM(D57:M57)</f>
        <v>17200</v>
      </c>
      <c r="O57" s="2">
        <v>10100</v>
      </c>
      <c r="P57" s="2">
        <v>10100</v>
      </c>
    </row>
    <row r="58" spans="1:16" x14ac:dyDescent="0.25">
      <c r="A58" s="21">
        <v>3432</v>
      </c>
      <c r="B58" s="22" t="s">
        <v>43</v>
      </c>
      <c r="C58" s="63">
        <v>1300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4">
        <f t="shared" si="62"/>
        <v>0</v>
      </c>
      <c r="O58" s="2">
        <v>0</v>
      </c>
      <c r="P58" s="2">
        <v>0</v>
      </c>
    </row>
    <row r="59" spans="1:16" x14ac:dyDescent="0.25">
      <c r="A59" s="21">
        <v>3433</v>
      </c>
      <c r="B59" s="22" t="s">
        <v>44</v>
      </c>
      <c r="C59" s="63">
        <v>700</v>
      </c>
      <c r="D59" s="2">
        <v>2000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4">
        <f t="shared" si="62"/>
        <v>2000</v>
      </c>
      <c r="O59" s="2"/>
      <c r="P59" s="2">
        <v>0</v>
      </c>
    </row>
    <row r="60" spans="1:16" x14ac:dyDescent="0.25">
      <c r="A60" s="21">
        <v>3434</v>
      </c>
      <c r="B60" s="22" t="s">
        <v>45</v>
      </c>
      <c r="C60" s="63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4">
        <f t="shared" si="62"/>
        <v>0</v>
      </c>
      <c r="O60" s="2">
        <v>0</v>
      </c>
      <c r="P60" s="2">
        <v>0</v>
      </c>
    </row>
    <row r="61" spans="1:16" x14ac:dyDescent="0.25">
      <c r="A61" s="17">
        <v>36</v>
      </c>
      <c r="B61" s="18" t="s">
        <v>99</v>
      </c>
      <c r="C61" s="61">
        <f>C62+C64</f>
        <v>79600</v>
      </c>
      <c r="D61" s="3">
        <f t="shared" ref="D61:J61" si="63">D62+D64</f>
        <v>0</v>
      </c>
      <c r="E61" s="3">
        <f t="shared" si="63"/>
        <v>0</v>
      </c>
      <c r="F61" s="3">
        <f t="shared" si="63"/>
        <v>0</v>
      </c>
      <c r="G61" s="3">
        <f t="shared" si="63"/>
        <v>0</v>
      </c>
      <c r="H61" s="3">
        <f t="shared" si="63"/>
        <v>0</v>
      </c>
      <c r="I61" s="3">
        <f t="shared" si="63"/>
        <v>0</v>
      </c>
      <c r="J61" s="3">
        <f t="shared" si="63"/>
        <v>0</v>
      </c>
      <c r="K61" s="3">
        <f t="shared" ref="K61:N61" si="64">K62+K64</f>
        <v>0</v>
      </c>
      <c r="L61" s="3">
        <f t="shared" si="64"/>
        <v>0</v>
      </c>
      <c r="M61" s="3">
        <f t="shared" si="64"/>
        <v>0</v>
      </c>
      <c r="N61" s="3">
        <f t="shared" si="64"/>
        <v>0</v>
      </c>
      <c r="O61" s="3">
        <f t="shared" ref="O61:P61" si="65">O62+O64</f>
        <v>0</v>
      </c>
      <c r="P61" s="3">
        <f t="shared" si="65"/>
        <v>0</v>
      </c>
    </row>
    <row r="62" spans="1:16" x14ac:dyDescent="0.25">
      <c r="A62" s="19">
        <v>366</v>
      </c>
      <c r="B62" s="20" t="s">
        <v>105</v>
      </c>
      <c r="C62" s="62">
        <f>C63</f>
        <v>0</v>
      </c>
      <c r="D62" s="1">
        <f t="shared" ref="D62:N62" si="66">D63</f>
        <v>0</v>
      </c>
      <c r="E62" s="1">
        <f t="shared" si="66"/>
        <v>0</v>
      </c>
      <c r="F62" s="1">
        <f t="shared" si="66"/>
        <v>0</v>
      </c>
      <c r="G62" s="1">
        <f t="shared" si="66"/>
        <v>0</v>
      </c>
      <c r="H62" s="1">
        <f t="shared" si="66"/>
        <v>0</v>
      </c>
      <c r="I62" s="1">
        <f t="shared" si="66"/>
        <v>0</v>
      </c>
      <c r="J62" s="1">
        <f t="shared" si="66"/>
        <v>0</v>
      </c>
      <c r="K62" s="1">
        <f t="shared" si="66"/>
        <v>0</v>
      </c>
      <c r="L62" s="1">
        <f t="shared" si="66"/>
        <v>0</v>
      </c>
      <c r="M62" s="1">
        <f t="shared" si="66"/>
        <v>0</v>
      </c>
      <c r="N62" s="1">
        <f t="shared" si="66"/>
        <v>0</v>
      </c>
      <c r="O62" s="1">
        <f t="shared" ref="O62:P62" si="67">O63</f>
        <v>0</v>
      </c>
      <c r="P62" s="1">
        <f t="shared" si="67"/>
        <v>0</v>
      </c>
    </row>
    <row r="63" spans="1:16" x14ac:dyDescent="0.25">
      <c r="A63" s="21">
        <v>3661</v>
      </c>
      <c r="B63" s="22" t="s">
        <v>106</v>
      </c>
      <c r="C63" s="63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</row>
    <row r="64" spans="1:16" x14ac:dyDescent="0.25">
      <c r="A64" s="19">
        <v>369</v>
      </c>
      <c r="B64" s="32" t="s">
        <v>100</v>
      </c>
      <c r="C64" s="62">
        <f>C65</f>
        <v>79600</v>
      </c>
      <c r="D64" s="1">
        <f t="shared" ref="D64:N64" si="68">D65</f>
        <v>0</v>
      </c>
      <c r="E64" s="1">
        <f t="shared" si="68"/>
        <v>0</v>
      </c>
      <c r="F64" s="1">
        <f t="shared" si="68"/>
        <v>0</v>
      </c>
      <c r="G64" s="1">
        <f t="shared" si="68"/>
        <v>0</v>
      </c>
      <c r="H64" s="1">
        <f t="shared" si="68"/>
        <v>0</v>
      </c>
      <c r="I64" s="1">
        <f t="shared" si="68"/>
        <v>0</v>
      </c>
      <c r="J64" s="1">
        <f t="shared" si="68"/>
        <v>0</v>
      </c>
      <c r="K64" s="1">
        <f t="shared" si="68"/>
        <v>0</v>
      </c>
      <c r="L64" s="1">
        <f t="shared" si="68"/>
        <v>0</v>
      </c>
      <c r="M64" s="1">
        <f t="shared" si="68"/>
        <v>0</v>
      </c>
      <c r="N64" s="1">
        <f t="shared" si="68"/>
        <v>0</v>
      </c>
      <c r="O64" s="1">
        <f t="shared" ref="O64:P64" si="69">O65</f>
        <v>0</v>
      </c>
      <c r="P64" s="1">
        <f t="shared" si="69"/>
        <v>0</v>
      </c>
    </row>
    <row r="65" spans="1:16" ht="24" x14ac:dyDescent="0.25">
      <c r="A65" s="33">
        <v>3691</v>
      </c>
      <c r="B65" s="59" t="s">
        <v>101</v>
      </c>
      <c r="C65" s="63">
        <v>79600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4">
        <v>0</v>
      </c>
      <c r="O65" s="4">
        <v>0</v>
      </c>
      <c r="P65" s="4">
        <v>0</v>
      </c>
    </row>
    <row r="66" spans="1:16" x14ac:dyDescent="0.25">
      <c r="A66" s="58">
        <v>37</v>
      </c>
      <c r="B66" s="18" t="s">
        <v>46</v>
      </c>
      <c r="C66" s="61">
        <f t="shared" ref="C66:N66" si="70">C67+C68</f>
        <v>0</v>
      </c>
      <c r="D66" s="3">
        <f t="shared" si="70"/>
        <v>0</v>
      </c>
      <c r="E66" s="3">
        <f t="shared" si="70"/>
        <v>0</v>
      </c>
      <c r="F66" s="3">
        <f t="shared" si="70"/>
        <v>0</v>
      </c>
      <c r="G66" s="3">
        <f t="shared" si="70"/>
        <v>0</v>
      </c>
      <c r="H66" s="3">
        <f t="shared" si="70"/>
        <v>0</v>
      </c>
      <c r="I66" s="3">
        <f t="shared" si="70"/>
        <v>0</v>
      </c>
      <c r="J66" s="3">
        <f t="shared" si="70"/>
        <v>0</v>
      </c>
      <c r="K66" s="3">
        <f t="shared" si="70"/>
        <v>0</v>
      </c>
      <c r="L66" s="3">
        <f t="shared" si="70"/>
        <v>0</v>
      </c>
      <c r="M66" s="3">
        <f t="shared" si="70"/>
        <v>0</v>
      </c>
      <c r="N66" s="3">
        <f t="shared" si="70"/>
        <v>0</v>
      </c>
      <c r="O66" s="3">
        <f>N66</f>
        <v>0</v>
      </c>
      <c r="P66" s="3">
        <f t="shared" ref="P66" si="71">O66</f>
        <v>0</v>
      </c>
    </row>
    <row r="67" spans="1:16" ht="24.75" x14ac:dyDescent="0.25">
      <c r="A67" s="52">
        <v>371</v>
      </c>
      <c r="B67" s="32" t="s">
        <v>46</v>
      </c>
      <c r="C67" s="62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</row>
    <row r="68" spans="1:16" x14ac:dyDescent="0.25">
      <c r="A68" s="52">
        <v>372</v>
      </c>
      <c r="B68" s="27" t="s">
        <v>47</v>
      </c>
      <c r="C68" s="62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</row>
    <row r="69" spans="1:16" x14ac:dyDescent="0.25">
      <c r="A69" s="17">
        <v>38</v>
      </c>
      <c r="B69" s="18" t="s">
        <v>48</v>
      </c>
      <c r="C69" s="61">
        <f>C70+C72</f>
        <v>0</v>
      </c>
      <c r="D69" s="3">
        <f t="shared" ref="D69:L69" si="72">D70+D72</f>
        <v>0</v>
      </c>
      <c r="E69" s="3">
        <f t="shared" si="72"/>
        <v>0</v>
      </c>
      <c r="F69" s="3">
        <f t="shared" si="72"/>
        <v>0</v>
      </c>
      <c r="G69" s="3">
        <f t="shared" si="72"/>
        <v>0</v>
      </c>
      <c r="H69" s="3">
        <f t="shared" si="72"/>
        <v>0</v>
      </c>
      <c r="I69" s="3">
        <f t="shared" si="72"/>
        <v>0</v>
      </c>
      <c r="J69" s="3">
        <f t="shared" si="72"/>
        <v>0</v>
      </c>
      <c r="K69" s="3">
        <f t="shared" si="72"/>
        <v>0</v>
      </c>
      <c r="L69" s="3">
        <f t="shared" si="72"/>
        <v>0</v>
      </c>
      <c r="M69" s="3">
        <f t="shared" ref="M69" si="73">M70+M72</f>
        <v>0</v>
      </c>
      <c r="N69" s="3">
        <f t="shared" si="13"/>
        <v>0</v>
      </c>
      <c r="O69" s="3">
        <f>N69</f>
        <v>0</v>
      </c>
      <c r="P69" s="3">
        <f t="shared" ref="P69" si="74">O69</f>
        <v>0</v>
      </c>
    </row>
    <row r="70" spans="1:16" x14ac:dyDescent="0.25">
      <c r="A70" s="19">
        <v>381</v>
      </c>
      <c r="B70" s="20" t="s">
        <v>49</v>
      </c>
      <c r="C70" s="62">
        <f>C71</f>
        <v>0</v>
      </c>
      <c r="D70" s="1">
        <f t="shared" ref="D70:M70" si="75">D71</f>
        <v>0</v>
      </c>
      <c r="E70" s="1">
        <f t="shared" si="75"/>
        <v>0</v>
      </c>
      <c r="F70" s="1">
        <f t="shared" si="75"/>
        <v>0</v>
      </c>
      <c r="G70" s="1">
        <f t="shared" si="75"/>
        <v>0</v>
      </c>
      <c r="H70" s="1">
        <f t="shared" si="75"/>
        <v>0</v>
      </c>
      <c r="I70" s="1">
        <f t="shared" si="75"/>
        <v>0</v>
      </c>
      <c r="J70" s="1">
        <f t="shared" si="75"/>
        <v>0</v>
      </c>
      <c r="K70" s="1">
        <f t="shared" si="75"/>
        <v>0</v>
      </c>
      <c r="L70" s="1">
        <f t="shared" si="75"/>
        <v>0</v>
      </c>
      <c r="M70" s="1">
        <f t="shared" si="75"/>
        <v>0</v>
      </c>
      <c r="N70" s="13">
        <f t="shared" ref="N70:N103" si="76">D70+E70+F70+G70+H70+I70+J70+K70+L70+M70</f>
        <v>0</v>
      </c>
      <c r="O70" s="1">
        <f>N70</f>
        <v>0</v>
      </c>
      <c r="P70" s="1">
        <f t="shared" ref="P70" si="77">O70</f>
        <v>0</v>
      </c>
    </row>
    <row r="71" spans="1:16" x14ac:dyDescent="0.25">
      <c r="A71" s="33">
        <v>3811</v>
      </c>
      <c r="B71" s="26" t="s">
        <v>50</v>
      </c>
      <c r="C71" s="63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</row>
    <row r="72" spans="1:16" x14ac:dyDescent="0.25">
      <c r="A72" s="19">
        <v>383</v>
      </c>
      <c r="B72" s="34" t="s">
        <v>62</v>
      </c>
      <c r="C72" s="62">
        <v>0</v>
      </c>
      <c r="D72" s="62">
        <v>0</v>
      </c>
      <c r="E72" s="62">
        <v>0</v>
      </c>
      <c r="F72" s="62">
        <v>0</v>
      </c>
      <c r="G72" s="62">
        <v>0</v>
      </c>
      <c r="H72" s="62">
        <v>0</v>
      </c>
      <c r="I72" s="62">
        <v>0</v>
      </c>
      <c r="J72" s="62">
        <v>0</v>
      </c>
      <c r="K72" s="62">
        <v>0</v>
      </c>
      <c r="L72" s="62">
        <v>0</v>
      </c>
      <c r="M72" s="62">
        <v>0</v>
      </c>
      <c r="N72" s="62">
        <v>0</v>
      </c>
      <c r="O72" s="62">
        <v>0</v>
      </c>
      <c r="P72" s="62">
        <v>0</v>
      </c>
    </row>
    <row r="73" spans="1:16" x14ac:dyDescent="0.25">
      <c r="A73" s="35">
        <v>4</v>
      </c>
      <c r="B73" s="36" t="s">
        <v>85</v>
      </c>
      <c r="C73" s="66">
        <f>C74+C78+C95</f>
        <v>4073500</v>
      </c>
      <c r="D73" s="5">
        <f t="shared" ref="D73:N73" si="78">D74+D78+D95</f>
        <v>0</v>
      </c>
      <c r="E73" s="5">
        <f t="shared" si="78"/>
        <v>5400</v>
      </c>
      <c r="F73" s="5">
        <f t="shared" si="78"/>
        <v>132720</v>
      </c>
      <c r="G73" s="5">
        <f t="shared" si="78"/>
        <v>0</v>
      </c>
      <c r="H73" s="5">
        <f t="shared" si="78"/>
        <v>0</v>
      </c>
      <c r="I73" s="5">
        <f t="shared" si="78"/>
        <v>995400</v>
      </c>
      <c r="J73" s="5">
        <f t="shared" si="78"/>
        <v>0</v>
      </c>
      <c r="K73" s="5">
        <f t="shared" si="78"/>
        <v>0</v>
      </c>
      <c r="L73" s="5">
        <f t="shared" si="78"/>
        <v>0</v>
      </c>
      <c r="M73" s="5">
        <f t="shared" si="78"/>
        <v>3359880</v>
      </c>
      <c r="N73" s="5">
        <f t="shared" si="78"/>
        <v>4493400</v>
      </c>
      <c r="O73" s="5">
        <f t="shared" ref="O73:P73" si="79">O74+O78+O95</f>
        <v>563800</v>
      </c>
      <c r="P73" s="5">
        <f t="shared" si="79"/>
        <v>563800</v>
      </c>
    </row>
    <row r="74" spans="1:16" x14ac:dyDescent="0.25">
      <c r="A74" s="37">
        <v>41</v>
      </c>
      <c r="B74" s="38" t="s">
        <v>51</v>
      </c>
      <c r="C74" s="67">
        <f>C75</f>
        <v>315700</v>
      </c>
      <c r="D74" s="6">
        <f t="shared" ref="D74:J74" si="80">D75</f>
        <v>0</v>
      </c>
      <c r="E74" s="6">
        <f t="shared" si="80"/>
        <v>0</v>
      </c>
      <c r="F74" s="6">
        <f t="shared" si="80"/>
        <v>0</v>
      </c>
      <c r="G74" s="6">
        <f t="shared" si="80"/>
        <v>0</v>
      </c>
      <c r="H74" s="6">
        <f t="shared" si="80"/>
        <v>0</v>
      </c>
      <c r="I74" s="6">
        <f t="shared" si="80"/>
        <v>0</v>
      </c>
      <c r="J74" s="6">
        <f t="shared" si="80"/>
        <v>0</v>
      </c>
      <c r="K74" s="6">
        <f t="shared" ref="K74" si="81">K75</f>
        <v>0</v>
      </c>
      <c r="L74" s="6">
        <f t="shared" ref="L74:P74" si="82">L75</f>
        <v>0</v>
      </c>
      <c r="M74" s="6">
        <f t="shared" si="82"/>
        <v>0</v>
      </c>
      <c r="N74" s="6">
        <f t="shared" si="82"/>
        <v>0</v>
      </c>
      <c r="O74" s="6">
        <f t="shared" si="82"/>
        <v>0</v>
      </c>
      <c r="P74" s="6">
        <f t="shared" si="82"/>
        <v>0</v>
      </c>
    </row>
    <row r="75" spans="1:16" x14ac:dyDescent="0.25">
      <c r="A75" s="19">
        <v>412</v>
      </c>
      <c r="B75" s="20" t="s">
        <v>71</v>
      </c>
      <c r="C75" s="62">
        <f>SUM(C76:C77)</f>
        <v>315700</v>
      </c>
      <c r="D75" s="1">
        <f t="shared" ref="D75:J75" si="83">SUM(D76:D77)</f>
        <v>0</v>
      </c>
      <c r="E75" s="1">
        <f t="shared" si="83"/>
        <v>0</v>
      </c>
      <c r="F75" s="1">
        <f t="shared" si="83"/>
        <v>0</v>
      </c>
      <c r="G75" s="1">
        <f t="shared" si="83"/>
        <v>0</v>
      </c>
      <c r="H75" s="1">
        <f t="shared" si="83"/>
        <v>0</v>
      </c>
      <c r="I75" s="1">
        <f t="shared" si="83"/>
        <v>0</v>
      </c>
      <c r="J75" s="1">
        <f t="shared" si="83"/>
        <v>0</v>
      </c>
      <c r="K75" s="1">
        <f t="shared" ref="K75" si="84">SUM(K76:K77)</f>
        <v>0</v>
      </c>
      <c r="L75" s="1">
        <f t="shared" ref="L75" si="85">SUM(L76:L77)</f>
        <v>0</v>
      </c>
      <c r="M75" s="1">
        <f t="shared" ref="M75" si="86">SUM(M76:M77)</f>
        <v>0</v>
      </c>
      <c r="N75" s="1">
        <f t="shared" ref="N75:P75" si="87">SUM(N76:N77)</f>
        <v>0</v>
      </c>
      <c r="O75" s="1">
        <f t="shared" si="87"/>
        <v>0</v>
      </c>
      <c r="P75" s="1">
        <f t="shared" si="87"/>
        <v>0</v>
      </c>
    </row>
    <row r="76" spans="1:16" x14ac:dyDescent="0.25">
      <c r="A76" s="21">
        <v>4123</v>
      </c>
      <c r="B76" s="22" t="s">
        <v>52</v>
      </c>
      <c r="C76" s="63">
        <v>315700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13">
        <f t="shared" si="76"/>
        <v>0</v>
      </c>
      <c r="O76" s="2">
        <v>0</v>
      </c>
      <c r="P76" s="2">
        <v>0</v>
      </c>
    </row>
    <row r="77" spans="1:16" x14ac:dyDescent="0.25">
      <c r="A77" s="21">
        <v>4126</v>
      </c>
      <c r="B77" s="22" t="s">
        <v>63</v>
      </c>
      <c r="C77" s="63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13">
        <f t="shared" si="76"/>
        <v>0</v>
      </c>
      <c r="O77" s="2">
        <f>N77</f>
        <v>0</v>
      </c>
      <c r="P77" s="2">
        <f t="shared" ref="P77" si="88">O77</f>
        <v>0</v>
      </c>
    </row>
    <row r="78" spans="1:16" x14ac:dyDescent="0.25">
      <c r="A78" s="39">
        <v>42</v>
      </c>
      <c r="B78" s="40" t="s">
        <v>86</v>
      </c>
      <c r="C78" s="68">
        <f>C79+C81+C89+C91+C93</f>
        <v>2742200</v>
      </c>
      <c r="D78" s="7">
        <f t="shared" ref="D78:J78" si="89">D79+D81+D89+D91+D93</f>
        <v>0</v>
      </c>
      <c r="E78" s="7">
        <f t="shared" si="89"/>
        <v>5400</v>
      </c>
      <c r="F78" s="7">
        <f t="shared" si="89"/>
        <v>132720</v>
      </c>
      <c r="G78" s="7">
        <f t="shared" si="89"/>
        <v>0</v>
      </c>
      <c r="H78" s="7">
        <f t="shared" si="89"/>
        <v>0</v>
      </c>
      <c r="I78" s="7">
        <f t="shared" si="89"/>
        <v>371600</v>
      </c>
      <c r="J78" s="7">
        <f t="shared" si="89"/>
        <v>0</v>
      </c>
      <c r="K78" s="7">
        <f t="shared" ref="K78" si="90">K79+K81+K89+K91+K93</f>
        <v>0</v>
      </c>
      <c r="L78" s="7">
        <f t="shared" ref="L78" si="91">L79+L81+L89+L91+L93</f>
        <v>0</v>
      </c>
      <c r="M78" s="7">
        <f t="shared" ref="M78" si="92">M79+M81+M89+M91+M93</f>
        <v>2301380</v>
      </c>
      <c r="N78" s="7">
        <f t="shared" ref="N78:P78" si="93">N79+N81+N89+N91+N93</f>
        <v>2811100</v>
      </c>
      <c r="O78" s="7">
        <f>O79+O81+O89+O91+O93</f>
        <v>488800</v>
      </c>
      <c r="P78" s="7">
        <f t="shared" si="93"/>
        <v>488800</v>
      </c>
    </row>
    <row r="79" spans="1:16" x14ac:dyDescent="0.25">
      <c r="A79" s="19">
        <v>421</v>
      </c>
      <c r="B79" s="20" t="s">
        <v>53</v>
      </c>
      <c r="C79" s="62">
        <f>C80</f>
        <v>1128100</v>
      </c>
      <c r="D79" s="1">
        <f t="shared" ref="D79:P79" si="94">D80</f>
        <v>0</v>
      </c>
      <c r="E79" s="1">
        <f t="shared" si="94"/>
        <v>0</v>
      </c>
      <c r="F79" s="1">
        <f t="shared" si="94"/>
        <v>0</v>
      </c>
      <c r="G79" s="1">
        <f t="shared" si="94"/>
        <v>0</v>
      </c>
      <c r="H79" s="1">
        <f t="shared" si="94"/>
        <v>0</v>
      </c>
      <c r="I79" s="1">
        <f t="shared" si="94"/>
        <v>0</v>
      </c>
      <c r="J79" s="1">
        <f t="shared" si="94"/>
        <v>0</v>
      </c>
      <c r="K79" s="1">
        <f t="shared" si="94"/>
        <v>0</v>
      </c>
      <c r="L79" s="1">
        <f t="shared" si="94"/>
        <v>0</v>
      </c>
      <c r="M79" s="1">
        <f t="shared" si="94"/>
        <v>1128100</v>
      </c>
      <c r="N79" s="1">
        <f t="shared" si="94"/>
        <v>1128100</v>
      </c>
      <c r="O79" s="1">
        <f t="shared" si="94"/>
        <v>0</v>
      </c>
      <c r="P79" s="1">
        <f t="shared" si="94"/>
        <v>0</v>
      </c>
    </row>
    <row r="80" spans="1:16" x14ac:dyDescent="0.25">
      <c r="A80" s="21">
        <v>4212</v>
      </c>
      <c r="B80" s="22" t="s">
        <v>54</v>
      </c>
      <c r="C80" s="63">
        <v>1128100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1128100</v>
      </c>
      <c r="N80" s="4">
        <f>SUM(D80:M80)</f>
        <v>1128100</v>
      </c>
      <c r="O80" s="2"/>
      <c r="P80" s="2"/>
    </row>
    <row r="81" spans="1:16" x14ac:dyDescent="0.25">
      <c r="A81" s="19">
        <v>422</v>
      </c>
      <c r="B81" s="20" t="s">
        <v>72</v>
      </c>
      <c r="C81" s="62">
        <f>SUM(C82:C88)</f>
        <v>1476500</v>
      </c>
      <c r="D81" s="1">
        <f t="shared" ref="D81:E81" si="95">SUM(D82:D88)</f>
        <v>0</v>
      </c>
      <c r="E81" s="1">
        <f t="shared" si="95"/>
        <v>5400</v>
      </c>
      <c r="F81" s="1">
        <f t="shared" ref="F81:H81" si="96">SUM(F82:F88)</f>
        <v>132720</v>
      </c>
      <c r="G81" s="1">
        <f t="shared" si="96"/>
        <v>0</v>
      </c>
      <c r="H81" s="1">
        <f t="shared" si="96"/>
        <v>0</v>
      </c>
      <c r="I81" s="1">
        <f>SUM(I82:I88)</f>
        <v>371600</v>
      </c>
      <c r="J81" s="1">
        <f t="shared" ref="J81" si="97">SUM(J82:J88)</f>
        <v>0</v>
      </c>
      <c r="K81" s="1">
        <f t="shared" ref="K81" si="98">SUM(K82:K88)</f>
        <v>0</v>
      </c>
      <c r="L81" s="1">
        <f t="shared" ref="L81" si="99">SUM(L82:L88)</f>
        <v>0</v>
      </c>
      <c r="M81" s="1">
        <f>SUM(M82:M88)</f>
        <v>878280</v>
      </c>
      <c r="N81" s="1">
        <f>SUM(N82:N88)</f>
        <v>1388000</v>
      </c>
      <c r="O81" s="1">
        <f t="shared" ref="O81:P81" si="100">SUM(O82:O88)</f>
        <v>488800</v>
      </c>
      <c r="P81" s="1">
        <f t="shared" si="100"/>
        <v>488800</v>
      </c>
    </row>
    <row r="82" spans="1:16" x14ac:dyDescent="0.25">
      <c r="A82" s="21">
        <v>4221</v>
      </c>
      <c r="B82" s="22" t="s">
        <v>55</v>
      </c>
      <c r="C82" s="63">
        <v>921900</v>
      </c>
      <c r="D82" s="2">
        <v>0</v>
      </c>
      <c r="E82" s="2">
        <v>5400</v>
      </c>
      <c r="F82" s="2">
        <v>132720</v>
      </c>
      <c r="G82" s="2">
        <v>0</v>
      </c>
      <c r="H82" s="2">
        <v>0</v>
      </c>
      <c r="I82" s="55">
        <v>58400</v>
      </c>
      <c r="J82" s="2">
        <v>0</v>
      </c>
      <c r="K82" s="2">
        <v>0</v>
      </c>
      <c r="L82" s="2">
        <v>0</v>
      </c>
      <c r="M82" s="2">
        <v>205480</v>
      </c>
      <c r="N82" s="4">
        <f>SUM(D82:M82)</f>
        <v>402000</v>
      </c>
      <c r="O82" s="2">
        <v>75000</v>
      </c>
      <c r="P82" s="2">
        <v>75000</v>
      </c>
    </row>
    <row r="83" spans="1:16" x14ac:dyDescent="0.25">
      <c r="A83" s="21">
        <v>4222</v>
      </c>
      <c r="B83" s="22" t="s">
        <v>56</v>
      </c>
      <c r="C83" s="63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4">
        <f>SUM(D83:M83)</f>
        <v>0</v>
      </c>
      <c r="O83" s="2">
        <v>0</v>
      </c>
      <c r="P83" s="2">
        <v>0</v>
      </c>
    </row>
    <row r="84" spans="1:16" x14ac:dyDescent="0.25">
      <c r="A84" s="41">
        <v>4223</v>
      </c>
      <c r="B84" s="42" t="s">
        <v>87</v>
      </c>
      <c r="C84" s="65">
        <v>0</v>
      </c>
      <c r="D84" s="4">
        <v>0</v>
      </c>
      <c r="E84" s="4">
        <v>0</v>
      </c>
      <c r="F84" s="2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8500</v>
      </c>
      <c r="N84" s="4">
        <f t="shared" ref="N84:N85" si="101">SUM(D84:M84)</f>
        <v>8500</v>
      </c>
      <c r="O84" s="4">
        <v>0</v>
      </c>
      <c r="P84" s="4">
        <v>0</v>
      </c>
    </row>
    <row r="85" spans="1:16" x14ac:dyDescent="0.25">
      <c r="A85" s="21">
        <v>4224</v>
      </c>
      <c r="B85" s="22" t="s">
        <v>88</v>
      </c>
      <c r="C85" s="63">
        <v>554600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313200</v>
      </c>
      <c r="J85" s="2">
        <v>0</v>
      </c>
      <c r="K85" s="2">
        <v>0</v>
      </c>
      <c r="L85" s="2">
        <v>0</v>
      </c>
      <c r="M85" s="2">
        <v>191900</v>
      </c>
      <c r="N85" s="4">
        <f t="shared" si="101"/>
        <v>505100</v>
      </c>
      <c r="O85" s="2">
        <v>350000</v>
      </c>
      <c r="P85" s="2">
        <v>350000</v>
      </c>
    </row>
    <row r="86" spans="1:16" x14ac:dyDescent="0.25">
      <c r="A86" s="33">
        <v>4225</v>
      </c>
      <c r="B86" s="26" t="s">
        <v>89</v>
      </c>
      <c r="C86" s="63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460900</v>
      </c>
      <c r="N86" s="4">
        <v>460900</v>
      </c>
      <c r="O86" s="2">
        <f>30000+33800</f>
        <v>63800</v>
      </c>
      <c r="P86" s="2">
        <f>30000+33800</f>
        <v>63800</v>
      </c>
    </row>
    <row r="87" spans="1:16" x14ac:dyDescent="0.25">
      <c r="A87" s="33">
        <v>4226</v>
      </c>
      <c r="B87" s="43" t="s">
        <v>57</v>
      </c>
      <c r="C87" s="63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4">
        <f t="shared" ref="N87:N88" si="102">SUM(D87:M87)</f>
        <v>0</v>
      </c>
      <c r="O87" s="2">
        <v>0</v>
      </c>
      <c r="P87" s="2">
        <v>0</v>
      </c>
    </row>
    <row r="88" spans="1:16" x14ac:dyDescent="0.25">
      <c r="A88" s="21">
        <v>4227</v>
      </c>
      <c r="B88" s="22" t="s">
        <v>90</v>
      </c>
      <c r="C88" s="63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11500</v>
      </c>
      <c r="N88" s="4">
        <f t="shared" si="102"/>
        <v>11500</v>
      </c>
      <c r="O88" s="2">
        <v>0</v>
      </c>
      <c r="P88" s="2">
        <v>0</v>
      </c>
    </row>
    <row r="89" spans="1:16" x14ac:dyDescent="0.25">
      <c r="A89" s="19">
        <v>423</v>
      </c>
      <c r="B89" s="20" t="s">
        <v>73</v>
      </c>
      <c r="C89" s="62">
        <f>C90</f>
        <v>137600</v>
      </c>
      <c r="D89" s="1">
        <f t="shared" ref="D89:J89" si="103">D90</f>
        <v>0</v>
      </c>
      <c r="E89" s="1">
        <f t="shared" si="103"/>
        <v>0</v>
      </c>
      <c r="F89" s="2">
        <v>0</v>
      </c>
      <c r="G89" s="1">
        <f t="shared" si="103"/>
        <v>0</v>
      </c>
      <c r="H89" s="1">
        <f t="shared" si="103"/>
        <v>0</v>
      </c>
      <c r="I89" s="1">
        <f t="shared" si="103"/>
        <v>0</v>
      </c>
      <c r="J89" s="1">
        <f t="shared" si="103"/>
        <v>0</v>
      </c>
      <c r="K89" s="1">
        <f t="shared" ref="K89" si="104">K90</f>
        <v>0</v>
      </c>
      <c r="L89" s="1">
        <f t="shared" ref="L89:P89" si="105">L90</f>
        <v>0</v>
      </c>
      <c r="M89" s="1">
        <f t="shared" si="105"/>
        <v>261200</v>
      </c>
      <c r="N89" s="1">
        <f t="shared" si="105"/>
        <v>261200</v>
      </c>
      <c r="O89" s="1">
        <f t="shared" si="105"/>
        <v>0</v>
      </c>
      <c r="P89" s="1">
        <f t="shared" si="105"/>
        <v>0</v>
      </c>
    </row>
    <row r="90" spans="1:16" x14ac:dyDescent="0.25">
      <c r="A90" s="21">
        <v>4231</v>
      </c>
      <c r="B90" s="44" t="s">
        <v>91</v>
      </c>
      <c r="C90" s="63">
        <v>137600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261200</v>
      </c>
      <c r="N90" s="4">
        <f t="shared" ref="N90:N92" si="106">SUM(D90:M90)</f>
        <v>261200</v>
      </c>
      <c r="O90" s="2">
        <v>0</v>
      </c>
      <c r="P90" s="2">
        <v>0</v>
      </c>
    </row>
    <row r="91" spans="1:16" x14ac:dyDescent="0.25">
      <c r="A91" s="19">
        <v>424</v>
      </c>
      <c r="B91" s="34" t="s">
        <v>92</v>
      </c>
      <c r="C91" s="62">
        <f>C92</f>
        <v>0</v>
      </c>
      <c r="D91" s="1">
        <f t="shared" ref="D91:M91" si="107">D92</f>
        <v>0</v>
      </c>
      <c r="E91" s="1">
        <f t="shared" si="107"/>
        <v>0</v>
      </c>
      <c r="F91" s="2">
        <v>0</v>
      </c>
      <c r="G91" s="1">
        <f t="shared" si="107"/>
        <v>0</v>
      </c>
      <c r="H91" s="1">
        <f t="shared" si="107"/>
        <v>0</v>
      </c>
      <c r="I91" s="1">
        <f t="shared" si="107"/>
        <v>0</v>
      </c>
      <c r="J91" s="1">
        <f t="shared" si="107"/>
        <v>0</v>
      </c>
      <c r="K91" s="1">
        <f t="shared" si="107"/>
        <v>0</v>
      </c>
      <c r="L91" s="1">
        <f t="shared" si="107"/>
        <v>0</v>
      </c>
      <c r="M91" s="1">
        <f t="shared" si="107"/>
        <v>0</v>
      </c>
      <c r="N91" s="1">
        <f t="shared" si="106"/>
        <v>0</v>
      </c>
      <c r="O91" s="1">
        <f>N91</f>
        <v>0</v>
      </c>
      <c r="P91" s="1">
        <f t="shared" ref="P91" si="108">O91</f>
        <v>0</v>
      </c>
    </row>
    <row r="92" spans="1:16" x14ac:dyDescent="0.25">
      <c r="A92" s="21">
        <v>4241</v>
      </c>
      <c r="B92" s="44" t="s">
        <v>58</v>
      </c>
      <c r="C92" s="63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f t="shared" si="106"/>
        <v>0</v>
      </c>
      <c r="O92" s="2">
        <f>N92</f>
        <v>0</v>
      </c>
      <c r="P92" s="2">
        <f>O92</f>
        <v>0</v>
      </c>
    </row>
    <row r="93" spans="1:16" x14ac:dyDescent="0.25">
      <c r="A93" s="19">
        <v>426</v>
      </c>
      <c r="B93" s="34" t="s">
        <v>93</v>
      </c>
      <c r="C93" s="62">
        <f>C94</f>
        <v>0</v>
      </c>
      <c r="D93" s="1">
        <f t="shared" ref="D93:P93" si="109">D94</f>
        <v>0</v>
      </c>
      <c r="E93" s="1">
        <f t="shared" si="109"/>
        <v>0</v>
      </c>
      <c r="F93" s="1">
        <f t="shared" si="109"/>
        <v>0</v>
      </c>
      <c r="G93" s="1">
        <f t="shared" si="109"/>
        <v>0</v>
      </c>
      <c r="H93" s="1">
        <f t="shared" si="109"/>
        <v>0</v>
      </c>
      <c r="I93" s="1">
        <f t="shared" si="109"/>
        <v>0</v>
      </c>
      <c r="J93" s="1">
        <f t="shared" si="109"/>
        <v>0</v>
      </c>
      <c r="K93" s="1">
        <f t="shared" si="109"/>
        <v>0</v>
      </c>
      <c r="L93" s="1">
        <f t="shared" si="109"/>
        <v>0</v>
      </c>
      <c r="M93" s="1">
        <f t="shared" si="109"/>
        <v>33800</v>
      </c>
      <c r="N93" s="1">
        <f t="shared" si="109"/>
        <v>33800</v>
      </c>
      <c r="O93" s="1">
        <f t="shared" si="109"/>
        <v>0</v>
      </c>
      <c r="P93" s="1">
        <f t="shared" si="109"/>
        <v>0</v>
      </c>
    </row>
    <row r="94" spans="1:16" x14ac:dyDescent="0.25">
      <c r="A94" s="21">
        <v>4262</v>
      </c>
      <c r="B94" s="44" t="s">
        <v>59</v>
      </c>
      <c r="C94" s="63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33800</v>
      </c>
      <c r="N94" s="2">
        <f>SUM(D94:M94)</f>
        <v>33800</v>
      </c>
      <c r="O94" s="2">
        <v>0</v>
      </c>
      <c r="P94" s="2">
        <v>0</v>
      </c>
    </row>
    <row r="95" spans="1:16" x14ac:dyDescent="0.25">
      <c r="A95" s="39">
        <v>45</v>
      </c>
      <c r="B95" s="45" t="s">
        <v>94</v>
      </c>
      <c r="C95" s="68">
        <f>C96+C98</f>
        <v>1015600</v>
      </c>
      <c r="D95" s="7">
        <f t="shared" ref="D95:I95" si="110">D96+D98</f>
        <v>0</v>
      </c>
      <c r="E95" s="7">
        <f t="shared" si="110"/>
        <v>0</v>
      </c>
      <c r="F95" s="7">
        <f t="shared" si="110"/>
        <v>0</v>
      </c>
      <c r="G95" s="7">
        <f t="shared" si="110"/>
        <v>0</v>
      </c>
      <c r="H95" s="7">
        <f t="shared" si="110"/>
        <v>0</v>
      </c>
      <c r="I95" s="7">
        <f t="shared" si="110"/>
        <v>623800</v>
      </c>
      <c r="J95" s="7">
        <f t="shared" ref="D95:J98" si="111">J96</f>
        <v>0</v>
      </c>
      <c r="K95" s="7">
        <f t="shared" ref="K95:K98" si="112">K96</f>
        <v>0</v>
      </c>
      <c r="L95" s="7">
        <f t="shared" ref="L95:P98" si="113">L96</f>
        <v>0</v>
      </c>
      <c r="M95" s="7">
        <f>M96+M98</f>
        <v>1058500</v>
      </c>
      <c r="N95" s="7">
        <f t="shared" ref="N95:P95" si="114">N96+N98</f>
        <v>1682300</v>
      </c>
      <c r="O95" s="7">
        <f t="shared" si="114"/>
        <v>75000</v>
      </c>
      <c r="P95" s="7">
        <f t="shared" si="114"/>
        <v>75000</v>
      </c>
    </row>
    <row r="96" spans="1:16" x14ac:dyDescent="0.25">
      <c r="A96" s="19">
        <v>451</v>
      </c>
      <c r="B96" s="34" t="s">
        <v>95</v>
      </c>
      <c r="C96" s="62">
        <f>C97</f>
        <v>199100</v>
      </c>
      <c r="D96" s="1">
        <f t="shared" ref="D96:I96" si="115">D97</f>
        <v>0</v>
      </c>
      <c r="E96" s="1">
        <f t="shared" si="115"/>
        <v>0</v>
      </c>
      <c r="F96" s="1">
        <f t="shared" si="115"/>
        <v>0</v>
      </c>
      <c r="G96" s="1">
        <f t="shared" si="115"/>
        <v>0</v>
      </c>
      <c r="H96" s="1">
        <f t="shared" si="115"/>
        <v>0</v>
      </c>
      <c r="I96" s="1">
        <f t="shared" si="115"/>
        <v>73000</v>
      </c>
      <c r="J96" s="1">
        <f t="shared" si="111"/>
        <v>0</v>
      </c>
      <c r="K96" s="1">
        <f t="shared" si="112"/>
        <v>0</v>
      </c>
      <c r="L96" s="1">
        <f t="shared" si="113"/>
        <v>0</v>
      </c>
      <c r="M96" s="1">
        <f t="shared" si="113"/>
        <v>1058500</v>
      </c>
      <c r="N96" s="1">
        <f t="shared" si="113"/>
        <v>1131500</v>
      </c>
      <c r="O96" s="1">
        <f t="shared" si="113"/>
        <v>0</v>
      </c>
      <c r="P96" s="1">
        <f t="shared" si="113"/>
        <v>75000</v>
      </c>
    </row>
    <row r="97" spans="1:16" x14ac:dyDescent="0.25">
      <c r="A97" s="21">
        <v>4511</v>
      </c>
      <c r="B97" s="44" t="s">
        <v>95</v>
      </c>
      <c r="C97" s="63">
        <v>199100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73000</v>
      </c>
      <c r="J97" s="2">
        <v>0</v>
      </c>
      <c r="K97" s="2">
        <v>0</v>
      </c>
      <c r="L97" s="2">
        <v>0</v>
      </c>
      <c r="M97" s="2">
        <v>1058500</v>
      </c>
      <c r="N97" s="4">
        <f>SUM(D97:M97)</f>
        <v>1131500</v>
      </c>
      <c r="O97" s="2">
        <v>0</v>
      </c>
      <c r="P97" s="2">
        <v>75000</v>
      </c>
    </row>
    <row r="98" spans="1:16" x14ac:dyDescent="0.25">
      <c r="A98" s="19">
        <v>451</v>
      </c>
      <c r="B98" s="34" t="s">
        <v>102</v>
      </c>
      <c r="C98" s="62">
        <f>C99</f>
        <v>816500</v>
      </c>
      <c r="D98" s="1">
        <f t="shared" si="111"/>
        <v>0</v>
      </c>
      <c r="E98" s="1">
        <f t="shared" si="111"/>
        <v>0</v>
      </c>
      <c r="F98" s="1">
        <f t="shared" si="111"/>
        <v>0</v>
      </c>
      <c r="G98" s="1">
        <f t="shared" si="111"/>
        <v>0</v>
      </c>
      <c r="H98" s="1">
        <f t="shared" si="111"/>
        <v>0</v>
      </c>
      <c r="I98" s="1">
        <f t="shared" si="111"/>
        <v>550800</v>
      </c>
      <c r="J98" s="1">
        <f t="shared" si="111"/>
        <v>0</v>
      </c>
      <c r="K98" s="1">
        <f t="shared" si="112"/>
        <v>0</v>
      </c>
      <c r="L98" s="1">
        <f t="shared" si="113"/>
        <v>0</v>
      </c>
      <c r="M98" s="1">
        <f t="shared" si="113"/>
        <v>0</v>
      </c>
      <c r="N98" s="1">
        <f t="shared" si="113"/>
        <v>550800</v>
      </c>
      <c r="O98" s="1">
        <f t="shared" si="113"/>
        <v>75000</v>
      </c>
      <c r="P98" s="1">
        <f t="shared" si="113"/>
        <v>0</v>
      </c>
    </row>
    <row r="99" spans="1:16" x14ac:dyDescent="0.25">
      <c r="A99" s="21">
        <v>4511</v>
      </c>
      <c r="B99" s="44" t="s">
        <v>102</v>
      </c>
      <c r="C99" s="63">
        <v>816500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550800</v>
      </c>
      <c r="J99" s="2">
        <v>0</v>
      </c>
      <c r="K99" s="2">
        <v>0</v>
      </c>
      <c r="L99" s="2">
        <v>0</v>
      </c>
      <c r="M99" s="2">
        <v>0</v>
      </c>
      <c r="N99" s="4">
        <f>SUM(D99:M99)</f>
        <v>550800</v>
      </c>
      <c r="O99" s="2">
        <v>75000</v>
      </c>
      <c r="P99" s="2">
        <v>0</v>
      </c>
    </row>
    <row r="100" spans="1:16" x14ac:dyDescent="0.25">
      <c r="A100" s="46">
        <v>5</v>
      </c>
      <c r="B100" s="47" t="s">
        <v>96</v>
      </c>
      <c r="C100" s="69">
        <f t="shared" ref="C100:C102" si="116">C101</f>
        <v>0</v>
      </c>
      <c r="D100" s="10">
        <f t="shared" ref="D100:P101" si="117">D101</f>
        <v>0</v>
      </c>
      <c r="E100" s="10">
        <f t="shared" si="117"/>
        <v>0</v>
      </c>
      <c r="F100" s="10">
        <f t="shared" si="117"/>
        <v>0</v>
      </c>
      <c r="G100" s="10">
        <f t="shared" si="117"/>
        <v>0</v>
      </c>
      <c r="H100" s="10">
        <f t="shared" si="117"/>
        <v>0</v>
      </c>
      <c r="I100" s="10">
        <f t="shared" si="117"/>
        <v>0</v>
      </c>
      <c r="J100" s="10">
        <f t="shared" si="117"/>
        <v>0</v>
      </c>
      <c r="K100" s="10">
        <f t="shared" si="117"/>
        <v>0</v>
      </c>
      <c r="L100" s="10">
        <f t="shared" si="117"/>
        <v>0</v>
      </c>
      <c r="M100" s="10">
        <f t="shared" si="117"/>
        <v>0</v>
      </c>
      <c r="N100" s="10">
        <f t="shared" si="117"/>
        <v>0</v>
      </c>
      <c r="O100" s="10">
        <f t="shared" si="117"/>
        <v>0</v>
      </c>
      <c r="P100" s="10">
        <f t="shared" si="117"/>
        <v>0</v>
      </c>
    </row>
    <row r="101" spans="1:16" x14ac:dyDescent="0.25">
      <c r="A101" s="48">
        <v>51</v>
      </c>
      <c r="B101" s="49" t="s">
        <v>66</v>
      </c>
      <c r="C101" s="70">
        <f t="shared" si="116"/>
        <v>0</v>
      </c>
      <c r="D101" s="11">
        <f t="shared" si="117"/>
        <v>0</v>
      </c>
      <c r="E101" s="11">
        <f t="shared" si="117"/>
        <v>0</v>
      </c>
      <c r="F101" s="11">
        <f t="shared" si="117"/>
        <v>0</v>
      </c>
      <c r="G101" s="11">
        <f t="shared" si="117"/>
        <v>0</v>
      </c>
      <c r="H101" s="11">
        <f t="shared" si="117"/>
        <v>0</v>
      </c>
      <c r="I101" s="11">
        <f t="shared" si="117"/>
        <v>0</v>
      </c>
      <c r="J101" s="11">
        <f t="shared" si="117"/>
        <v>0</v>
      </c>
      <c r="K101" s="11">
        <f t="shared" si="117"/>
        <v>0</v>
      </c>
      <c r="L101" s="11">
        <f t="shared" si="117"/>
        <v>0</v>
      </c>
      <c r="M101" s="11">
        <f t="shared" si="117"/>
        <v>0</v>
      </c>
      <c r="N101" s="11">
        <f t="shared" si="117"/>
        <v>0</v>
      </c>
      <c r="O101" s="11">
        <f t="shared" si="117"/>
        <v>0</v>
      </c>
      <c r="P101" s="11">
        <f t="shared" si="117"/>
        <v>0</v>
      </c>
    </row>
    <row r="102" spans="1:16" x14ac:dyDescent="0.25">
      <c r="A102" s="21">
        <v>518</v>
      </c>
      <c r="B102" s="44" t="s">
        <v>67</v>
      </c>
      <c r="C102" s="63">
        <f t="shared" si="116"/>
        <v>0</v>
      </c>
      <c r="D102" s="2">
        <f t="shared" ref="D102:M102" si="118">D103</f>
        <v>0</v>
      </c>
      <c r="E102" s="2">
        <f t="shared" si="118"/>
        <v>0</v>
      </c>
      <c r="F102" s="2">
        <f t="shared" si="118"/>
        <v>0</v>
      </c>
      <c r="G102" s="2">
        <f t="shared" si="118"/>
        <v>0</v>
      </c>
      <c r="H102" s="2">
        <f t="shared" si="118"/>
        <v>0</v>
      </c>
      <c r="I102" s="2">
        <f t="shared" si="118"/>
        <v>0</v>
      </c>
      <c r="J102" s="2">
        <f t="shared" si="118"/>
        <v>0</v>
      </c>
      <c r="K102" s="2">
        <f t="shared" si="118"/>
        <v>0</v>
      </c>
      <c r="L102" s="2">
        <f t="shared" si="118"/>
        <v>0</v>
      </c>
      <c r="M102" s="2">
        <f t="shared" si="118"/>
        <v>0</v>
      </c>
      <c r="N102" s="13">
        <f t="shared" si="76"/>
        <v>0</v>
      </c>
      <c r="O102" s="2">
        <f t="shared" ref="O102:O103" si="119">N102</f>
        <v>0</v>
      </c>
      <c r="P102" s="2">
        <f t="shared" ref="P102" si="120">O102</f>
        <v>0</v>
      </c>
    </row>
    <row r="103" spans="1:16" ht="24.75" x14ac:dyDescent="0.25">
      <c r="A103" s="21">
        <v>5181</v>
      </c>
      <c r="B103" s="44" t="s">
        <v>68</v>
      </c>
      <c r="C103" s="63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13">
        <f t="shared" si="76"/>
        <v>0</v>
      </c>
      <c r="O103" s="2">
        <f t="shared" si="119"/>
        <v>0</v>
      </c>
      <c r="P103" s="2">
        <f t="shared" ref="P103" si="121">O103</f>
        <v>0</v>
      </c>
    </row>
    <row r="104" spans="1:16" x14ac:dyDescent="0.25">
      <c r="A104" s="50"/>
      <c r="B104" s="51" t="s">
        <v>60</v>
      </c>
      <c r="C104" s="71">
        <f t="shared" ref="C104:P104" si="122">C100+C73+C6</f>
        <v>28156800</v>
      </c>
      <c r="D104" s="12">
        <f t="shared" si="122"/>
        <v>44480</v>
      </c>
      <c r="E104" s="12">
        <f t="shared" si="122"/>
        <v>297300</v>
      </c>
      <c r="F104" s="12">
        <f t="shared" si="122"/>
        <v>132720</v>
      </c>
      <c r="G104" s="12">
        <f t="shared" si="122"/>
        <v>5843100</v>
      </c>
      <c r="H104" s="12">
        <f t="shared" si="122"/>
        <v>10617800</v>
      </c>
      <c r="I104" s="12">
        <f t="shared" si="122"/>
        <v>2229700</v>
      </c>
      <c r="J104" s="12">
        <f t="shared" si="122"/>
        <v>0</v>
      </c>
      <c r="K104" s="12">
        <f t="shared" si="122"/>
        <v>13300</v>
      </c>
      <c r="L104" s="12">
        <f t="shared" si="122"/>
        <v>0</v>
      </c>
      <c r="M104" s="12">
        <f t="shared" si="122"/>
        <v>4493400</v>
      </c>
      <c r="N104" s="12">
        <f t="shared" si="122"/>
        <v>23671800</v>
      </c>
      <c r="O104" s="12">
        <f t="shared" si="122"/>
        <v>17655000</v>
      </c>
      <c r="P104" s="12">
        <f t="shared" si="122"/>
        <v>17655000</v>
      </c>
    </row>
  </sheetData>
  <mergeCells count="9">
    <mergeCell ref="A1:P1"/>
    <mergeCell ref="B2:C2"/>
    <mergeCell ref="D4:N4"/>
    <mergeCell ref="A3:P3"/>
    <mergeCell ref="O4:O5"/>
    <mergeCell ref="P4:P5"/>
    <mergeCell ref="C4:C5"/>
    <mergeCell ref="A4:A5"/>
    <mergeCell ref="B4:B5"/>
  </mergeCells>
  <pageMargins left="0.70866141732283472" right="0.70866141732283472" top="0.74803149606299213" bottom="0.74803149606299213" header="0.31496062992125984" footer="0.31496062992125984"/>
  <pageSetup paperSize="8" scale="84" fitToHeight="0" orientation="landscape" r:id="rId1"/>
  <headerFooter>
    <oddHeader>&amp;LUpravno vijeće
29.12.2022.&amp;R22. sjednica
Točka 4. dnevnog reda</oddHeader>
    <oddFooter>&amp;LNastavni zavod za javno zdravstvo Dr. Andrija Štampar&amp;R&amp;P/&amp;N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Plan rashoda i izdataka 2023-25</vt:lpstr>
      <vt:lpstr>'Plan rashoda i izdataka 2023-25'!Ispis_naslova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RUDO</dc:creator>
  <cp:lastModifiedBy>Ana Mikuš</cp:lastModifiedBy>
  <cp:lastPrinted>2022-12-19T14:28:55Z</cp:lastPrinted>
  <dcterms:created xsi:type="dcterms:W3CDTF">2016-10-14T09:35:55Z</dcterms:created>
  <dcterms:modified xsi:type="dcterms:W3CDTF">2022-12-19T14:29:16Z</dcterms:modified>
</cp:coreProperties>
</file>