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3/PLAN 2023/"/>
    </mc:Choice>
  </mc:AlternateContent>
  <xr:revisionPtr revIDLastSave="59" documentId="8_{F3F1FF42-4C1B-4095-9495-A6FF20346CF2}" xr6:coauthVersionLast="47" xr6:coauthVersionMax="47" xr10:uidLastSave="{9AFEDBE4-C8E2-46F7-91E8-73B591ADB571}"/>
  <bookViews>
    <workbookView xWindow="-120" yWindow="-120" windowWidth="29040" windowHeight="15840" xr2:uid="{2577C2F9-80FA-4AA8-B71F-B2D97AF89BF4}"/>
  </bookViews>
  <sheets>
    <sheet name="Prihodi 6" sheetId="1" r:id="rId1"/>
    <sheet name="Rashodi 3" sheetId="2" r:id="rId2"/>
    <sheet name="Rashodi 4" sheetId="3" r:id="rId3"/>
  </sheets>
  <definedNames>
    <definedName name="_xlnm.Print_Titles" localSheetId="0">'Prihodi 6'!$3:$4</definedName>
    <definedName name="_xlnm.Print_Titles" localSheetId="1">'Rashodi 3'!$3:$4</definedName>
    <definedName name="_xlnm.Print_Titles" localSheetId="2">'Rashodi 4'!$3:$4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H63" i="1"/>
  <c r="F26" i="1"/>
  <c r="G67" i="1" l="1"/>
  <c r="G60" i="1"/>
  <c r="G58" i="1"/>
  <c r="G54" i="1"/>
  <c r="G52" i="1"/>
  <c r="G49" i="1"/>
  <c r="G47" i="1"/>
  <c r="G43" i="1"/>
  <c r="G42" i="1"/>
  <c r="G41" i="1"/>
  <c r="G37" i="1"/>
  <c r="G34" i="1"/>
  <c r="G32" i="1"/>
  <c r="G30" i="1"/>
  <c r="G29" i="1"/>
  <c r="G25" i="1"/>
  <c r="G22" i="1"/>
  <c r="G20" i="1"/>
  <c r="G17" i="1"/>
  <c r="G15" i="1"/>
  <c r="G12" i="1"/>
  <c r="G9" i="1"/>
  <c r="G152" i="2"/>
  <c r="H152" i="2" s="1"/>
  <c r="G38" i="3"/>
  <c r="H38" i="3" s="1"/>
  <c r="H13" i="3"/>
  <c r="G9" i="3"/>
  <c r="H9" i="3" s="1"/>
  <c r="E57" i="3"/>
  <c r="E56" i="3" s="1"/>
  <c r="C57" i="3"/>
  <c r="C56" i="3" s="1"/>
  <c r="C54" i="3"/>
  <c r="C53" i="3" s="1"/>
  <c r="F50" i="3"/>
  <c r="C45" i="3"/>
  <c r="C44" i="3" s="1"/>
  <c r="C36" i="3"/>
  <c r="E32" i="3"/>
  <c r="C32" i="3"/>
  <c r="G30" i="3"/>
  <c r="H30" i="3" s="1"/>
  <c r="F26" i="3"/>
  <c r="G25" i="3"/>
  <c r="H25" i="3" s="1"/>
  <c r="F21" i="3"/>
  <c r="G20" i="3"/>
  <c r="H20" i="3" s="1"/>
  <c r="G17" i="3"/>
  <c r="H17" i="3" s="1"/>
  <c r="F12" i="3"/>
  <c r="F11" i="3" s="1"/>
  <c r="F8" i="3"/>
  <c r="F7" i="3" s="1"/>
  <c r="F6" i="3" s="1"/>
  <c r="G58" i="3"/>
  <c r="H58" i="3" s="1"/>
  <c r="F57" i="3"/>
  <c r="F56" i="3" s="1"/>
  <c r="D57" i="3"/>
  <c r="D56" i="3" s="1"/>
  <c r="G55" i="3"/>
  <c r="G54" i="3" s="1"/>
  <c r="G53" i="3" s="1"/>
  <c r="H53" i="3" s="1"/>
  <c r="F54" i="3"/>
  <c r="F53" i="3" s="1"/>
  <c r="D54" i="3"/>
  <c r="D53" i="3" s="1"/>
  <c r="G51" i="3"/>
  <c r="G50" i="3" s="1"/>
  <c r="G49" i="3" s="1"/>
  <c r="E50" i="3"/>
  <c r="E49" i="3" s="1"/>
  <c r="D50" i="3"/>
  <c r="D49" i="3" s="1"/>
  <c r="C50" i="3"/>
  <c r="C49" i="3" s="1"/>
  <c r="G48" i="3"/>
  <c r="H48" i="3" s="1"/>
  <c r="G47" i="3"/>
  <c r="H47" i="3" s="1"/>
  <c r="G46" i="3"/>
  <c r="H46" i="3" s="1"/>
  <c r="F45" i="3"/>
  <c r="F44" i="3" s="1"/>
  <c r="D45" i="3"/>
  <c r="G43" i="3"/>
  <c r="H43" i="3" s="1"/>
  <c r="G42" i="3"/>
  <c r="H42" i="3" s="1"/>
  <c r="G41" i="3"/>
  <c r="H41" i="3" s="1"/>
  <c r="F40" i="3"/>
  <c r="E40" i="3"/>
  <c r="D40" i="3"/>
  <c r="C40" i="3"/>
  <c r="G39" i="3"/>
  <c r="H39" i="3" s="1"/>
  <c r="G37" i="3"/>
  <c r="F36" i="3"/>
  <c r="D36" i="3"/>
  <c r="G35" i="3"/>
  <c r="H35" i="3" s="1"/>
  <c r="G34" i="3"/>
  <c r="H34" i="3" s="1"/>
  <c r="G33" i="3"/>
  <c r="H33" i="3" s="1"/>
  <c r="D32" i="3"/>
  <c r="G31" i="3"/>
  <c r="H31" i="3" s="1"/>
  <c r="G29" i="3"/>
  <c r="H29" i="3" s="1"/>
  <c r="G28" i="3"/>
  <c r="H28" i="3" s="1"/>
  <c r="G27" i="3"/>
  <c r="H27" i="3" s="1"/>
  <c r="E26" i="3"/>
  <c r="D26" i="3"/>
  <c r="C26" i="3"/>
  <c r="G24" i="3"/>
  <c r="H24" i="3" s="1"/>
  <c r="G23" i="3"/>
  <c r="H23" i="3" s="1"/>
  <c r="G22" i="3"/>
  <c r="H22" i="3" s="1"/>
  <c r="E21" i="3"/>
  <c r="D21" i="3"/>
  <c r="C21" i="3"/>
  <c r="G19" i="3"/>
  <c r="H19" i="3" s="1"/>
  <c r="G18" i="3"/>
  <c r="H18" i="3" s="1"/>
  <c r="E16" i="3"/>
  <c r="D16" i="3"/>
  <c r="C16" i="3"/>
  <c r="G14" i="3"/>
  <c r="H14" i="3" s="1"/>
  <c r="G13" i="3"/>
  <c r="E12" i="3"/>
  <c r="E11" i="3" s="1"/>
  <c r="D12" i="3"/>
  <c r="D11" i="3" s="1"/>
  <c r="C12" i="3"/>
  <c r="C11" i="3" s="1"/>
  <c r="E8" i="3"/>
  <c r="E7" i="3" s="1"/>
  <c r="E6" i="3" s="1"/>
  <c r="D8" i="3"/>
  <c r="D7" i="3" s="1"/>
  <c r="D6" i="3" s="1"/>
  <c r="C8" i="3"/>
  <c r="C7" i="3" s="1"/>
  <c r="C6" i="3" s="1"/>
  <c r="G213" i="2"/>
  <c r="H213" i="2" s="1"/>
  <c r="E209" i="2"/>
  <c r="E208" i="2" s="1"/>
  <c r="G210" i="2"/>
  <c r="H210" i="2" s="1"/>
  <c r="C209" i="2"/>
  <c r="C208" i="2" s="1"/>
  <c r="G206" i="2"/>
  <c r="H206" i="2" s="1"/>
  <c r="E204" i="2"/>
  <c r="D204" i="2"/>
  <c r="C204" i="2"/>
  <c r="E202" i="2"/>
  <c r="G203" i="2"/>
  <c r="H203" i="2" s="1"/>
  <c r="C202" i="2"/>
  <c r="G201" i="2"/>
  <c r="H201" i="2" s="1"/>
  <c r="G200" i="2"/>
  <c r="H200" i="2" s="1"/>
  <c r="C199" i="2"/>
  <c r="F195" i="2"/>
  <c r="C195" i="2"/>
  <c r="G193" i="2"/>
  <c r="H193" i="2" s="1"/>
  <c r="E191" i="2"/>
  <c r="G192" i="2"/>
  <c r="H192" i="2" s="1"/>
  <c r="C191" i="2"/>
  <c r="E189" i="2"/>
  <c r="C189" i="2"/>
  <c r="G188" i="2"/>
  <c r="H188" i="2" s="1"/>
  <c r="G187" i="2"/>
  <c r="H187" i="2" s="1"/>
  <c r="G186" i="2"/>
  <c r="H186" i="2" s="1"/>
  <c r="G185" i="2"/>
  <c r="H185" i="2" s="1"/>
  <c r="E183" i="2"/>
  <c r="G184" i="2"/>
  <c r="H184" i="2" s="1"/>
  <c r="C183" i="2"/>
  <c r="G182" i="2"/>
  <c r="H182" i="2" s="1"/>
  <c r="G181" i="2"/>
  <c r="H181" i="2" s="1"/>
  <c r="E179" i="2"/>
  <c r="G180" i="2"/>
  <c r="H180" i="2" s="1"/>
  <c r="C179" i="2"/>
  <c r="C177" i="2"/>
  <c r="G176" i="2"/>
  <c r="H176" i="2" s="1"/>
  <c r="G175" i="2"/>
  <c r="H175" i="2" s="1"/>
  <c r="G174" i="2"/>
  <c r="H174" i="2" s="1"/>
  <c r="E172" i="2"/>
  <c r="G173" i="2"/>
  <c r="H173" i="2" s="1"/>
  <c r="C172" i="2"/>
  <c r="G171" i="2"/>
  <c r="H171" i="2" s="1"/>
  <c r="E169" i="2"/>
  <c r="C169" i="2"/>
  <c r="G167" i="2"/>
  <c r="H167" i="2" s="1"/>
  <c r="G166" i="2"/>
  <c r="H166" i="2" s="1"/>
  <c r="C165" i="2"/>
  <c r="C164" i="2" s="1"/>
  <c r="G163" i="2"/>
  <c r="H163" i="2" s="1"/>
  <c r="G162" i="2"/>
  <c r="H162" i="2" s="1"/>
  <c r="G161" i="2"/>
  <c r="H161" i="2" s="1"/>
  <c r="G160" i="2"/>
  <c r="H160" i="2" s="1"/>
  <c r="C158" i="2"/>
  <c r="G157" i="2"/>
  <c r="H157" i="2" s="1"/>
  <c r="G156" i="2"/>
  <c r="H156" i="2" s="1"/>
  <c r="E154" i="2"/>
  <c r="D154" i="2"/>
  <c r="C154" i="2"/>
  <c r="G151" i="2"/>
  <c r="H151" i="2" s="1"/>
  <c r="G150" i="2"/>
  <c r="H150" i="2" s="1"/>
  <c r="G149" i="2"/>
  <c r="H149" i="2" s="1"/>
  <c r="G148" i="2"/>
  <c r="H148" i="2" s="1"/>
  <c r="G145" i="2"/>
  <c r="H145" i="2" s="1"/>
  <c r="G144" i="2"/>
  <c r="H144" i="2" s="1"/>
  <c r="G143" i="2"/>
  <c r="H143" i="2" s="1"/>
  <c r="G142" i="2"/>
  <c r="H142" i="2" s="1"/>
  <c r="G141" i="2"/>
  <c r="H141" i="2" s="1"/>
  <c r="G140" i="2"/>
  <c r="H140" i="2" s="1"/>
  <c r="G135" i="2"/>
  <c r="H135" i="2" s="1"/>
  <c r="E133" i="2"/>
  <c r="D133" i="2"/>
  <c r="C133" i="2"/>
  <c r="G129" i="2"/>
  <c r="H129" i="2" s="1"/>
  <c r="G127" i="2"/>
  <c r="H127" i="2" s="1"/>
  <c r="E125" i="2"/>
  <c r="D125" i="2"/>
  <c r="C125" i="2"/>
  <c r="G122" i="2"/>
  <c r="H122" i="2" s="1"/>
  <c r="E120" i="2"/>
  <c r="D120" i="2"/>
  <c r="D115" i="2" s="1"/>
  <c r="C120" i="2"/>
  <c r="C115" i="2" s="1"/>
  <c r="G119" i="2"/>
  <c r="H119" i="2" s="1"/>
  <c r="G117" i="2"/>
  <c r="H117" i="2" s="1"/>
  <c r="D113" i="2"/>
  <c r="E111" i="2"/>
  <c r="G112" i="2"/>
  <c r="H112" i="2" s="1"/>
  <c r="C111" i="2"/>
  <c r="G110" i="2"/>
  <c r="H110" i="2" s="1"/>
  <c r="E108" i="2"/>
  <c r="D108" i="2"/>
  <c r="G106" i="2"/>
  <c r="H106" i="2" s="1"/>
  <c r="F104" i="2"/>
  <c r="E104" i="2"/>
  <c r="G105" i="2"/>
  <c r="H105" i="2" s="1"/>
  <c r="G103" i="2"/>
  <c r="H103" i="2" s="1"/>
  <c r="G102" i="2"/>
  <c r="H102" i="2" s="1"/>
  <c r="G101" i="2"/>
  <c r="H101" i="2" s="1"/>
  <c r="G98" i="2"/>
  <c r="H98" i="2" s="1"/>
  <c r="E95" i="2"/>
  <c r="D95" i="2"/>
  <c r="C95" i="2"/>
  <c r="E92" i="2"/>
  <c r="C92" i="2"/>
  <c r="G91" i="2"/>
  <c r="H91" i="2" s="1"/>
  <c r="G88" i="2"/>
  <c r="H88" i="2" s="1"/>
  <c r="E86" i="2"/>
  <c r="D86" i="2"/>
  <c r="C86" i="2"/>
  <c r="G84" i="2"/>
  <c r="H84" i="2" s="1"/>
  <c r="G83" i="2"/>
  <c r="H83" i="2" s="1"/>
  <c r="E81" i="2"/>
  <c r="D81" i="2"/>
  <c r="G80" i="2"/>
  <c r="H80" i="2" s="1"/>
  <c r="G78" i="2"/>
  <c r="H78" i="2" s="1"/>
  <c r="G75" i="2"/>
  <c r="H75" i="2" s="1"/>
  <c r="G73" i="2"/>
  <c r="H73" i="2" s="1"/>
  <c r="G72" i="2"/>
  <c r="H72" i="2" s="1"/>
  <c r="G71" i="2"/>
  <c r="H71" i="2" s="1"/>
  <c r="G68" i="2"/>
  <c r="H68" i="2" s="1"/>
  <c r="G66" i="2"/>
  <c r="H66" i="2" s="1"/>
  <c r="G65" i="2"/>
  <c r="H65" i="2" s="1"/>
  <c r="G60" i="2"/>
  <c r="H60" i="2" s="1"/>
  <c r="E58" i="2"/>
  <c r="D58" i="2"/>
  <c r="C58" i="2"/>
  <c r="G56" i="2"/>
  <c r="H56" i="2" s="1"/>
  <c r="E54" i="2"/>
  <c r="D54" i="2"/>
  <c r="C54" i="2"/>
  <c r="E52" i="2"/>
  <c r="G53" i="2"/>
  <c r="H53" i="2" s="1"/>
  <c r="C52" i="2"/>
  <c r="G51" i="2"/>
  <c r="H51" i="2" s="1"/>
  <c r="G50" i="2"/>
  <c r="H50" i="2" s="1"/>
  <c r="E46" i="2"/>
  <c r="D46" i="2"/>
  <c r="C46" i="2"/>
  <c r="G45" i="2"/>
  <c r="H45" i="2" s="1"/>
  <c r="E43" i="2"/>
  <c r="D43" i="2"/>
  <c r="E41" i="2"/>
  <c r="D41" i="2"/>
  <c r="C41" i="2"/>
  <c r="G39" i="2"/>
  <c r="H39" i="2" s="1"/>
  <c r="G36" i="2"/>
  <c r="H36" i="2" s="1"/>
  <c r="G35" i="2"/>
  <c r="H35" i="2" s="1"/>
  <c r="E33" i="2"/>
  <c r="G34" i="2"/>
  <c r="H34" i="2" s="1"/>
  <c r="G30" i="2"/>
  <c r="H30" i="2" s="1"/>
  <c r="E28" i="2"/>
  <c r="G29" i="2"/>
  <c r="H29" i="2" s="1"/>
  <c r="C28" i="2"/>
  <c r="G27" i="2"/>
  <c r="H27" i="2" s="1"/>
  <c r="E25" i="2"/>
  <c r="D25" i="2"/>
  <c r="C25" i="2"/>
  <c r="G22" i="2"/>
  <c r="H22" i="2" s="1"/>
  <c r="G20" i="2"/>
  <c r="H20" i="2" s="1"/>
  <c r="G19" i="2"/>
  <c r="H19" i="2" s="1"/>
  <c r="G18" i="2"/>
  <c r="H18" i="2" s="1"/>
  <c r="D16" i="2"/>
  <c r="E13" i="2"/>
  <c r="D13" i="2"/>
  <c r="C13" i="2"/>
  <c r="G10" i="2"/>
  <c r="H10" i="2" s="1"/>
  <c r="E8" i="2"/>
  <c r="G217" i="2"/>
  <c r="H217" i="2" s="1"/>
  <c r="G216" i="2"/>
  <c r="H216" i="2" s="1"/>
  <c r="F215" i="2"/>
  <c r="F214" i="2" s="1"/>
  <c r="E215" i="2"/>
  <c r="E214" i="2" s="1"/>
  <c r="D215" i="2"/>
  <c r="D214" i="2" s="1"/>
  <c r="C215" i="2"/>
  <c r="C214" i="2" s="1"/>
  <c r="F212" i="2"/>
  <c r="F211" i="2" s="1"/>
  <c r="E212" i="2"/>
  <c r="E211" i="2" s="1"/>
  <c r="D212" i="2"/>
  <c r="C212" i="2"/>
  <c r="C211" i="2" s="1"/>
  <c r="F209" i="2"/>
  <c r="F208" i="2" s="1"/>
  <c r="G205" i="2"/>
  <c r="H205" i="2" s="1"/>
  <c r="F204" i="2"/>
  <c r="F202" i="2"/>
  <c r="F199" i="2"/>
  <c r="E199" i="2"/>
  <c r="E198" i="2" s="1"/>
  <c r="E195" i="2"/>
  <c r="F191" i="2"/>
  <c r="F189" i="2"/>
  <c r="F183" i="2"/>
  <c r="F179" i="2"/>
  <c r="F177" i="2"/>
  <c r="E177" i="2"/>
  <c r="F172" i="2"/>
  <c r="F169" i="2"/>
  <c r="F165" i="2"/>
  <c r="E165" i="2"/>
  <c r="E164" i="2" s="1"/>
  <c r="F158" i="2"/>
  <c r="E158" i="2"/>
  <c r="F154" i="2"/>
  <c r="G153" i="2"/>
  <c r="H153" i="2" s="1"/>
  <c r="F146" i="2"/>
  <c r="F139" i="2" s="1"/>
  <c r="E146" i="2"/>
  <c r="E139" i="2" s="1"/>
  <c r="C146" i="2"/>
  <c r="G138" i="2"/>
  <c r="H138" i="2" s="1"/>
  <c r="F137" i="2"/>
  <c r="E137" i="2"/>
  <c r="D137" i="2"/>
  <c r="F133" i="2"/>
  <c r="F131" i="2" s="1"/>
  <c r="F125" i="2"/>
  <c r="G124" i="2"/>
  <c r="H124" i="2" s="1"/>
  <c r="F120" i="2"/>
  <c r="F113" i="2"/>
  <c r="E113" i="2"/>
  <c r="C113" i="2"/>
  <c r="F111" i="2"/>
  <c r="C108" i="2"/>
  <c r="D104" i="2"/>
  <c r="C104" i="2"/>
  <c r="F100" i="2"/>
  <c r="E100" i="2"/>
  <c r="D100" i="2"/>
  <c r="C100" i="2"/>
  <c r="G97" i="2"/>
  <c r="H97" i="2" s="1"/>
  <c r="G96" i="2"/>
  <c r="H96" i="2" s="1"/>
  <c r="F95" i="2"/>
  <c r="G93" i="2"/>
  <c r="H93" i="2" s="1"/>
  <c r="F92" i="2"/>
  <c r="D92" i="2"/>
  <c r="F89" i="2"/>
  <c r="E89" i="2"/>
  <c r="C89" i="2"/>
  <c r="G87" i="2"/>
  <c r="H87" i="2" s="1"/>
  <c r="F86" i="2"/>
  <c r="G85" i="2"/>
  <c r="H85" i="2" s="1"/>
  <c r="G82" i="2"/>
  <c r="H82" i="2" s="1"/>
  <c r="F81" i="2"/>
  <c r="C81" i="2"/>
  <c r="F79" i="2"/>
  <c r="E79" i="2"/>
  <c r="D79" i="2"/>
  <c r="C79" i="2"/>
  <c r="G77" i="2"/>
  <c r="H77" i="2" s="1"/>
  <c r="G76" i="2"/>
  <c r="H76" i="2" s="1"/>
  <c r="G74" i="2"/>
  <c r="H74" i="2" s="1"/>
  <c r="G70" i="2"/>
  <c r="H70" i="2" s="1"/>
  <c r="G69" i="2"/>
  <c r="H69" i="2" s="1"/>
  <c r="G67" i="2"/>
  <c r="H67" i="2" s="1"/>
  <c r="G62" i="2"/>
  <c r="H62" i="2" s="1"/>
  <c r="G61" i="2"/>
  <c r="H61" i="2" s="1"/>
  <c r="G59" i="2"/>
  <c r="H59" i="2" s="1"/>
  <c r="G55" i="2"/>
  <c r="H55" i="2" s="1"/>
  <c r="F54" i="2"/>
  <c r="F52" i="2"/>
  <c r="G47" i="2"/>
  <c r="H47" i="2" s="1"/>
  <c r="F46" i="2"/>
  <c r="G46" i="2" s="1"/>
  <c r="H46" i="2" s="1"/>
  <c r="G44" i="2"/>
  <c r="H44" i="2" s="1"/>
  <c r="F43" i="2"/>
  <c r="C43" i="2"/>
  <c r="G42" i="2"/>
  <c r="H42" i="2" s="1"/>
  <c r="F41" i="2"/>
  <c r="G40" i="2"/>
  <c r="H40" i="2" s="1"/>
  <c r="G38" i="2"/>
  <c r="H38" i="2" s="1"/>
  <c r="G37" i="2"/>
  <c r="H37" i="2" s="1"/>
  <c r="F33" i="2"/>
  <c r="D33" i="2"/>
  <c r="C33" i="2"/>
  <c r="F28" i="2"/>
  <c r="D28" i="2"/>
  <c r="G26" i="2"/>
  <c r="H26" i="2" s="1"/>
  <c r="F25" i="2"/>
  <c r="G23" i="2"/>
  <c r="H23" i="2" s="1"/>
  <c r="G21" i="2"/>
  <c r="H21" i="2" s="1"/>
  <c r="G17" i="2"/>
  <c r="H17" i="2" s="1"/>
  <c r="F16" i="2"/>
  <c r="F15" i="2" s="1"/>
  <c r="E16" i="2"/>
  <c r="E15" i="2" s="1"/>
  <c r="C16" i="2"/>
  <c r="C15" i="2" s="1"/>
  <c r="F13" i="2"/>
  <c r="F11" i="2"/>
  <c r="E11" i="2"/>
  <c r="C11" i="2"/>
  <c r="G9" i="2"/>
  <c r="H9" i="2" s="1"/>
  <c r="C8" i="2"/>
  <c r="F62" i="1"/>
  <c r="F61" i="1" s="1"/>
  <c r="F51" i="1"/>
  <c r="F33" i="1"/>
  <c r="F31" i="1"/>
  <c r="E24" i="1"/>
  <c r="E23" i="1" s="1"/>
  <c r="F24" i="1"/>
  <c r="F23" i="1" s="1"/>
  <c r="F21" i="1"/>
  <c r="F19" i="1"/>
  <c r="E14" i="1"/>
  <c r="F14" i="1"/>
  <c r="E11" i="1"/>
  <c r="E10" i="1" s="1"/>
  <c r="D8" i="1"/>
  <c r="E66" i="1"/>
  <c r="E65" i="1" s="1"/>
  <c r="E64" i="1" s="1"/>
  <c r="D66" i="1"/>
  <c r="D65" i="1" s="1"/>
  <c r="D64" i="1" s="1"/>
  <c r="C66" i="1"/>
  <c r="C65" i="1" s="1"/>
  <c r="C64" i="1" s="1"/>
  <c r="E62" i="1"/>
  <c r="E61" i="1" s="1"/>
  <c r="D62" i="1"/>
  <c r="D61" i="1" s="1"/>
  <c r="C62" i="1"/>
  <c r="C61" i="1" s="1"/>
  <c r="F59" i="1"/>
  <c r="E59" i="1"/>
  <c r="D59" i="1"/>
  <c r="E57" i="1"/>
  <c r="D57" i="1"/>
  <c r="C57" i="1"/>
  <c r="E53" i="1"/>
  <c r="C53" i="1"/>
  <c r="E51" i="1"/>
  <c r="D51" i="1"/>
  <c r="D50" i="1" s="1"/>
  <c r="C51" i="1"/>
  <c r="F48" i="1"/>
  <c r="E48" i="1"/>
  <c r="D48" i="1"/>
  <c r="F46" i="1"/>
  <c r="E46" i="1"/>
  <c r="D46" i="1"/>
  <c r="C46" i="1"/>
  <c r="F40" i="1"/>
  <c r="F39" i="1" s="1"/>
  <c r="E40" i="1"/>
  <c r="E39" i="1" s="1"/>
  <c r="D40" i="1"/>
  <c r="D39" i="1" s="1"/>
  <c r="F36" i="1"/>
  <c r="F35" i="1" s="1"/>
  <c r="E36" i="1"/>
  <c r="E35" i="1" s="1"/>
  <c r="D36" i="1"/>
  <c r="D35" i="1" s="1"/>
  <c r="C36" i="1"/>
  <c r="C35" i="1" s="1"/>
  <c r="E33" i="1"/>
  <c r="D33" i="1"/>
  <c r="C33" i="1"/>
  <c r="E31" i="1"/>
  <c r="D31" i="1"/>
  <c r="F28" i="1"/>
  <c r="E28" i="1"/>
  <c r="D28" i="1"/>
  <c r="C28" i="1"/>
  <c r="D24" i="1"/>
  <c r="D23" i="1" s="1"/>
  <c r="C24" i="1"/>
  <c r="C23" i="1" s="1"/>
  <c r="E21" i="1"/>
  <c r="D21" i="1"/>
  <c r="C21" i="1"/>
  <c r="E19" i="1"/>
  <c r="D19" i="1"/>
  <c r="F16" i="1"/>
  <c r="D14" i="1"/>
  <c r="C14" i="1"/>
  <c r="F11" i="1"/>
  <c r="F10" i="1" s="1"/>
  <c r="D11" i="1"/>
  <c r="D10" i="1" s="1"/>
  <c r="C11" i="1"/>
  <c r="C10" i="1" s="1"/>
  <c r="F8" i="1"/>
  <c r="F7" i="1" s="1"/>
  <c r="E8" i="1"/>
  <c r="E7" i="1" s="1"/>
  <c r="C8" i="1"/>
  <c r="C7" i="1" s="1"/>
  <c r="F66" i="1"/>
  <c r="F65" i="1" s="1"/>
  <c r="F64" i="1" s="1"/>
  <c r="C59" i="1"/>
  <c r="F53" i="1"/>
  <c r="C48" i="1"/>
  <c r="C31" i="1"/>
  <c r="C19" i="1"/>
  <c r="E16" i="1"/>
  <c r="D16" i="1"/>
  <c r="C16" i="1"/>
  <c r="G36" i="3" l="1"/>
  <c r="H36" i="3" s="1"/>
  <c r="H50" i="3"/>
  <c r="H54" i="3"/>
  <c r="H49" i="3"/>
  <c r="G8" i="3"/>
  <c r="G7" i="3" s="1"/>
  <c r="G6" i="3" s="1"/>
  <c r="H6" i="3" s="1"/>
  <c r="G12" i="3"/>
  <c r="G11" i="3" s="1"/>
  <c r="H11" i="3" s="1"/>
  <c r="G196" i="2"/>
  <c r="H196" i="2" s="1"/>
  <c r="G197" i="2"/>
  <c r="H197" i="2" s="1"/>
  <c r="F207" i="2"/>
  <c r="E18" i="1"/>
  <c r="E50" i="1"/>
  <c r="D13" i="1"/>
  <c r="F45" i="1"/>
  <c r="H12" i="3"/>
  <c r="H51" i="3"/>
  <c r="H55" i="3"/>
  <c r="H7" i="3"/>
  <c r="H37" i="3"/>
  <c r="G45" i="3"/>
  <c r="C52" i="3"/>
  <c r="F52" i="3"/>
  <c r="F49" i="3"/>
  <c r="D52" i="3"/>
  <c r="G40" i="3"/>
  <c r="H40" i="3" s="1"/>
  <c r="E54" i="3"/>
  <c r="E53" i="3" s="1"/>
  <c r="E52" i="3" s="1"/>
  <c r="C15" i="3"/>
  <c r="C10" i="3" s="1"/>
  <c r="D15" i="3"/>
  <c r="E36" i="3"/>
  <c r="E15" i="3" s="1"/>
  <c r="D44" i="3"/>
  <c r="E45" i="3"/>
  <c r="E44" i="3" s="1"/>
  <c r="G16" i="3"/>
  <c r="H16" i="3" s="1"/>
  <c r="G26" i="3"/>
  <c r="H26" i="3" s="1"/>
  <c r="G32" i="3"/>
  <c r="H32" i="3" s="1"/>
  <c r="G57" i="3"/>
  <c r="F16" i="3"/>
  <c r="G21" i="3"/>
  <c r="H21" i="3" s="1"/>
  <c r="F32" i="3"/>
  <c r="D57" i="2"/>
  <c r="G113" i="2"/>
  <c r="H113" i="2" s="1"/>
  <c r="E194" i="2"/>
  <c r="G214" i="2"/>
  <c r="H214" i="2" s="1"/>
  <c r="G215" i="2"/>
  <c r="H215" i="2" s="1"/>
  <c r="G204" i="2"/>
  <c r="H204" i="2" s="1"/>
  <c r="F198" i="2"/>
  <c r="F194" i="2" s="1"/>
  <c r="E131" i="2"/>
  <c r="G79" i="2"/>
  <c r="H79" i="2" s="1"/>
  <c r="D24" i="2"/>
  <c r="D15" i="2"/>
  <c r="G15" i="2" s="1"/>
  <c r="H15" i="2" s="1"/>
  <c r="G16" i="2"/>
  <c r="H16" i="2" s="1"/>
  <c r="D158" i="2"/>
  <c r="G158" i="2" s="1"/>
  <c r="H158" i="2" s="1"/>
  <c r="G159" i="2"/>
  <c r="H159" i="2" s="1"/>
  <c r="G170" i="2"/>
  <c r="H170" i="2" s="1"/>
  <c r="D169" i="2"/>
  <c r="G169" i="2" s="1"/>
  <c r="H169" i="2" s="1"/>
  <c r="D177" i="2"/>
  <c r="G177" i="2" s="1"/>
  <c r="H177" i="2" s="1"/>
  <c r="G178" i="2"/>
  <c r="H178" i="2" s="1"/>
  <c r="G190" i="2"/>
  <c r="H190" i="2" s="1"/>
  <c r="D189" i="2"/>
  <c r="G189" i="2" s="1"/>
  <c r="H189" i="2" s="1"/>
  <c r="G13" i="2"/>
  <c r="H13" i="2" s="1"/>
  <c r="G28" i="2"/>
  <c r="H28" i="2" s="1"/>
  <c r="G81" i="2"/>
  <c r="H81" i="2" s="1"/>
  <c r="D89" i="2"/>
  <c r="G89" i="2" s="1"/>
  <c r="H89" i="2" s="1"/>
  <c r="G90" i="2"/>
  <c r="H90" i="2" s="1"/>
  <c r="E168" i="2"/>
  <c r="E207" i="2"/>
  <c r="H14" i="2"/>
  <c r="C32" i="2"/>
  <c r="G43" i="2"/>
  <c r="H43" i="2" s="1"/>
  <c r="D52" i="2"/>
  <c r="G52" i="2" s="1"/>
  <c r="H52" i="2" s="1"/>
  <c r="G155" i="2"/>
  <c r="H155" i="2" s="1"/>
  <c r="D146" i="2"/>
  <c r="D139" i="2" s="1"/>
  <c r="G139" i="2" s="1"/>
  <c r="H139" i="2" s="1"/>
  <c r="G147" i="2"/>
  <c r="G146" i="2" s="1"/>
  <c r="F49" i="2"/>
  <c r="D111" i="2"/>
  <c r="D99" i="2" s="1"/>
  <c r="G212" i="2"/>
  <c r="H212" i="2" s="1"/>
  <c r="D211" i="2"/>
  <c r="G211" i="2" s="1"/>
  <c r="H211" i="2" s="1"/>
  <c r="D11" i="2"/>
  <c r="G11" i="2" s="1"/>
  <c r="H11" i="2" s="1"/>
  <c r="G12" i="2"/>
  <c r="H12" i="2" s="1"/>
  <c r="D32" i="2"/>
  <c r="G54" i="2"/>
  <c r="H54" i="2" s="1"/>
  <c r="E7" i="2"/>
  <c r="E115" i="2"/>
  <c r="G104" i="2"/>
  <c r="H104" i="2" s="1"/>
  <c r="G107" i="2"/>
  <c r="H107" i="2" s="1"/>
  <c r="G114" i="2"/>
  <c r="H114" i="2" s="1"/>
  <c r="G116" i="2"/>
  <c r="H116" i="2" s="1"/>
  <c r="G118" i="2"/>
  <c r="H118" i="2" s="1"/>
  <c r="G121" i="2"/>
  <c r="H121" i="2" s="1"/>
  <c r="G123" i="2"/>
  <c r="H123" i="2" s="1"/>
  <c r="G126" i="2"/>
  <c r="H126" i="2" s="1"/>
  <c r="G128" i="2"/>
  <c r="H128" i="2" s="1"/>
  <c r="G130" i="2"/>
  <c r="H130" i="2" s="1"/>
  <c r="G134" i="2"/>
  <c r="H134" i="2" s="1"/>
  <c r="G136" i="2"/>
  <c r="H136" i="2" s="1"/>
  <c r="G132" i="2"/>
  <c r="H132" i="2" s="1"/>
  <c r="E57" i="2"/>
  <c r="G86" i="2"/>
  <c r="H86" i="2" s="1"/>
  <c r="G92" i="2"/>
  <c r="H92" i="2" s="1"/>
  <c r="G137" i="2"/>
  <c r="H137" i="2" s="1"/>
  <c r="G154" i="2"/>
  <c r="H154" i="2" s="1"/>
  <c r="D8" i="2"/>
  <c r="C49" i="2"/>
  <c r="C57" i="2"/>
  <c r="C139" i="2"/>
  <c r="D131" i="2"/>
  <c r="C137" i="2"/>
  <c r="C131" i="2" s="1"/>
  <c r="C207" i="2"/>
  <c r="C168" i="2"/>
  <c r="C198" i="2"/>
  <c r="C194" i="2" s="1"/>
  <c r="F168" i="2"/>
  <c r="F164" i="2"/>
  <c r="D165" i="2"/>
  <c r="D164" i="2" s="1"/>
  <c r="D179" i="2"/>
  <c r="G179" i="2" s="1"/>
  <c r="H179" i="2" s="1"/>
  <c r="D183" i="2"/>
  <c r="G183" i="2" s="1"/>
  <c r="H183" i="2" s="1"/>
  <c r="D191" i="2"/>
  <c r="G191" i="2" s="1"/>
  <c r="H191" i="2" s="1"/>
  <c r="D195" i="2"/>
  <c r="G195" i="2" s="1"/>
  <c r="H195" i="2" s="1"/>
  <c r="D202" i="2"/>
  <c r="G202" i="2" s="1"/>
  <c r="H202" i="2" s="1"/>
  <c r="D172" i="2"/>
  <c r="G172" i="2" s="1"/>
  <c r="H172" i="2" s="1"/>
  <c r="D199" i="2"/>
  <c r="D209" i="2"/>
  <c r="D208" i="2" s="1"/>
  <c r="D207" i="2" s="1"/>
  <c r="G207" i="2" s="1"/>
  <c r="H207" i="2" s="1"/>
  <c r="G120" i="2"/>
  <c r="H120" i="2" s="1"/>
  <c r="G125" i="2"/>
  <c r="H125" i="2" s="1"/>
  <c r="G133" i="2"/>
  <c r="H133" i="2" s="1"/>
  <c r="E49" i="2"/>
  <c r="E48" i="2" s="1"/>
  <c r="C24" i="2"/>
  <c r="C7" i="2"/>
  <c r="F24" i="2"/>
  <c r="G41" i="2"/>
  <c r="H41" i="2" s="1"/>
  <c r="C99" i="2"/>
  <c r="E24" i="2"/>
  <c r="E6" i="2" s="1"/>
  <c r="F8" i="2"/>
  <c r="F32" i="2"/>
  <c r="E56" i="1"/>
  <c r="F50" i="1"/>
  <c r="F44" i="1" s="1"/>
  <c r="D45" i="1"/>
  <c r="D44" i="1" s="1"/>
  <c r="F27" i="1"/>
  <c r="D27" i="1"/>
  <c r="D26" i="1" s="1"/>
  <c r="D18" i="1"/>
  <c r="F18" i="1"/>
  <c r="E13" i="1"/>
  <c r="E32" i="2"/>
  <c r="E99" i="2"/>
  <c r="G95" i="2"/>
  <c r="H95" i="2" s="1"/>
  <c r="G25" i="2"/>
  <c r="H25" i="2" s="1"/>
  <c r="G33" i="2"/>
  <c r="H33" i="2" s="1"/>
  <c r="G100" i="2"/>
  <c r="H100" i="2" s="1"/>
  <c r="F115" i="2"/>
  <c r="D49" i="2"/>
  <c r="C13" i="1"/>
  <c r="D56" i="1"/>
  <c r="F13" i="1"/>
  <c r="F6" i="1" s="1"/>
  <c r="C45" i="1"/>
  <c r="C27" i="1"/>
  <c r="C26" i="1" s="1"/>
  <c r="C56" i="1"/>
  <c r="C55" i="1" s="1"/>
  <c r="C40" i="1"/>
  <c r="C39" i="1" s="1"/>
  <c r="C38" i="1" s="1"/>
  <c r="C50" i="1"/>
  <c r="C44" i="1" s="1"/>
  <c r="E55" i="1"/>
  <c r="D55" i="1"/>
  <c r="E45" i="1"/>
  <c r="F38" i="1"/>
  <c r="E38" i="1"/>
  <c r="D38" i="1"/>
  <c r="E27" i="1"/>
  <c r="E26" i="1" s="1"/>
  <c r="D7" i="1"/>
  <c r="C18" i="1"/>
  <c r="C5" i="3" l="1"/>
  <c r="H8" i="3"/>
  <c r="E6" i="1"/>
  <c r="G56" i="3"/>
  <c r="H57" i="3"/>
  <c r="E10" i="3"/>
  <c r="E5" i="3" s="1"/>
  <c r="G44" i="3"/>
  <c r="H44" i="3" s="1"/>
  <c r="H45" i="3"/>
  <c r="D10" i="3"/>
  <c r="D5" i="3" s="1"/>
  <c r="F15" i="3"/>
  <c r="F10" i="3" s="1"/>
  <c r="F5" i="3" s="1"/>
  <c r="G15" i="3"/>
  <c r="G111" i="2"/>
  <c r="H111" i="2" s="1"/>
  <c r="D7" i="2"/>
  <c r="D6" i="2" s="1"/>
  <c r="D198" i="2"/>
  <c r="G198" i="2" s="1"/>
  <c r="H198" i="2" s="1"/>
  <c r="H147" i="2"/>
  <c r="D94" i="2"/>
  <c r="E94" i="2"/>
  <c r="E31" i="2" s="1"/>
  <c r="G24" i="2"/>
  <c r="H24" i="2" s="1"/>
  <c r="C6" i="2"/>
  <c r="C94" i="2"/>
  <c r="G165" i="2"/>
  <c r="H165" i="2" s="1"/>
  <c r="C48" i="2"/>
  <c r="G32" i="2"/>
  <c r="H32" i="2" s="1"/>
  <c r="H146" i="2"/>
  <c r="G131" i="2"/>
  <c r="D168" i="2"/>
  <c r="G168" i="2" s="1"/>
  <c r="H168" i="2" s="1"/>
  <c r="G208" i="2"/>
  <c r="H208" i="2" s="1"/>
  <c r="G209" i="2"/>
  <c r="H209" i="2" s="1"/>
  <c r="G164" i="2"/>
  <c r="H164" i="2" s="1"/>
  <c r="G199" i="2"/>
  <c r="H199" i="2" s="1"/>
  <c r="F7" i="2"/>
  <c r="G8" i="2"/>
  <c r="H8" i="2" s="1"/>
  <c r="C6" i="1"/>
  <c r="D48" i="2"/>
  <c r="G49" i="2"/>
  <c r="H49" i="2" s="1"/>
  <c r="G115" i="2"/>
  <c r="H115" i="2" s="1"/>
  <c r="C5" i="1"/>
  <c r="E44" i="1"/>
  <c r="D6" i="1"/>
  <c r="H56" i="3" l="1"/>
  <c r="G52" i="3"/>
  <c r="H52" i="3" s="1"/>
  <c r="G10" i="3"/>
  <c r="H15" i="3"/>
  <c r="D194" i="2"/>
  <c r="G194" i="2" s="1"/>
  <c r="H194" i="2" s="1"/>
  <c r="C31" i="2"/>
  <c r="C5" i="2" s="1"/>
  <c r="D31" i="2"/>
  <c r="E5" i="2"/>
  <c r="H131" i="2"/>
  <c r="F6" i="2"/>
  <c r="G6" i="2" s="1"/>
  <c r="H6" i="2" s="1"/>
  <c r="G7" i="2"/>
  <c r="H7" i="2" s="1"/>
  <c r="E5" i="1"/>
  <c r="D5" i="1"/>
  <c r="G5" i="3" l="1"/>
  <c r="H10" i="3"/>
  <c r="D5" i="2"/>
  <c r="G64" i="2"/>
  <c r="H64" i="2" s="1"/>
  <c r="H5" i="3" l="1"/>
  <c r="F108" i="2"/>
  <c r="G109" i="2"/>
  <c r="H109" i="2" s="1"/>
  <c r="F58" i="2"/>
  <c r="G63" i="2"/>
  <c r="H63" i="2" s="1"/>
  <c r="G108" i="2" l="1"/>
  <c r="H108" i="2" s="1"/>
  <c r="F99" i="2"/>
  <c r="F57" i="2"/>
  <c r="G58" i="2"/>
  <c r="H58" i="2" s="1"/>
  <c r="G62" i="1"/>
  <c r="H42" i="1"/>
  <c r="H30" i="1"/>
  <c r="F57" i="1"/>
  <c r="F56" i="1" s="1"/>
  <c r="F55" i="1" s="1"/>
  <c r="F5" i="1" s="1"/>
  <c r="F48" i="2" l="1"/>
  <c r="G57" i="2"/>
  <c r="H57" i="2" s="1"/>
  <c r="G99" i="2"/>
  <c r="H99" i="2" s="1"/>
  <c r="F94" i="2"/>
  <c r="G94" i="2" s="1"/>
  <c r="H94" i="2" s="1"/>
  <c r="G19" i="1"/>
  <c r="H20" i="1"/>
  <c r="G21" i="1"/>
  <c r="H22" i="1"/>
  <c r="G33" i="1"/>
  <c r="H34" i="1"/>
  <c r="H47" i="1"/>
  <c r="G46" i="1"/>
  <c r="G8" i="1"/>
  <c r="H9" i="1"/>
  <c r="G24" i="1"/>
  <c r="H25" i="1"/>
  <c r="G36" i="1"/>
  <c r="H37" i="1"/>
  <c r="H62" i="1"/>
  <c r="G61" i="1"/>
  <c r="H32" i="1"/>
  <c r="G31" i="1"/>
  <c r="H15" i="1"/>
  <c r="G14" i="1"/>
  <c r="H41" i="1"/>
  <c r="H21" i="1" l="1"/>
  <c r="H61" i="1"/>
  <c r="H31" i="1"/>
  <c r="H33" i="1"/>
  <c r="G48" i="2"/>
  <c r="H48" i="2" s="1"/>
  <c r="F31" i="2"/>
  <c r="G35" i="1"/>
  <c r="H36" i="1"/>
  <c r="G7" i="1"/>
  <c r="H8" i="1"/>
  <c r="H19" i="1"/>
  <c r="G18" i="1"/>
  <c r="H14" i="1"/>
  <c r="H46" i="1"/>
  <c r="G23" i="1"/>
  <c r="H24" i="1"/>
  <c r="H23" i="1" l="1"/>
  <c r="H18" i="1"/>
  <c r="H35" i="1"/>
  <c r="H7" i="1"/>
  <c r="F5" i="2"/>
  <c r="G5" i="2" s="1"/>
  <c r="H5" i="2" s="1"/>
  <c r="G31" i="2"/>
  <c r="H31" i="2" s="1"/>
  <c r="H67" i="1"/>
  <c r="G66" i="1"/>
  <c r="H43" i="1"/>
  <c r="G40" i="1"/>
  <c r="G28" i="1"/>
  <c r="H29" i="1"/>
  <c r="H60" i="1"/>
  <c r="G59" i="1"/>
  <c r="H58" i="1"/>
  <c r="G57" i="1"/>
  <c r="H17" i="1"/>
  <c r="G16" i="1"/>
  <c r="G51" i="1"/>
  <c r="H52" i="1"/>
  <c r="H49" i="1"/>
  <c r="G48" i="1"/>
  <c r="G11" i="1"/>
  <c r="H12" i="1"/>
  <c r="H59" i="1" l="1"/>
  <c r="H57" i="1"/>
  <c r="G56" i="1"/>
  <c r="H66" i="1"/>
  <c r="G65" i="1"/>
  <c r="H48" i="1"/>
  <c r="G45" i="1"/>
  <c r="H16" i="1"/>
  <c r="G13" i="1"/>
  <c r="G39" i="1"/>
  <c r="H40" i="1"/>
  <c r="H11" i="1"/>
  <c r="G10" i="1"/>
  <c r="H51" i="1"/>
  <c r="G27" i="1"/>
  <c r="H28" i="1"/>
  <c r="H13" i="1" l="1"/>
  <c r="H39" i="1"/>
  <c r="G38" i="1"/>
  <c r="H10" i="1"/>
  <c r="G6" i="1"/>
  <c r="H65" i="1"/>
  <c r="G64" i="1"/>
  <c r="H27" i="1"/>
  <c r="G26" i="1"/>
  <c r="H45" i="1"/>
  <c r="H56" i="1"/>
  <c r="G55" i="1"/>
  <c r="H64" i="1" l="1"/>
  <c r="H38" i="1"/>
  <c r="H26" i="1"/>
  <c r="H55" i="1"/>
  <c r="H6" i="1"/>
  <c r="G53" i="1" l="1"/>
  <c r="H54" i="1"/>
  <c r="H53" i="1" l="1"/>
  <c r="G50" i="1"/>
  <c r="H50" i="1" l="1"/>
  <c r="G44" i="1"/>
  <c r="H44" i="1" l="1"/>
  <c r="G5" i="1"/>
  <c r="H5" i="1" l="1"/>
</calcChain>
</file>

<file path=xl/sharedStrings.xml><?xml version="1.0" encoding="utf-8"?>
<sst xmlns="http://schemas.openxmlformats.org/spreadsheetml/2006/main" count="362" uniqueCount="307">
  <si>
    <t>Konto</t>
  </si>
  <si>
    <t>Naziv konta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</si>
  <si>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</si>
  <si>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</si>
  <si>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</si>
  <si>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</si>
  <si>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Tekuće pomoći od HZMO-a, HZZ-a i HZZO-a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</si>
  <si>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</si>
  <si>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</si>
  <si>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</si>
  <si>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</si>
  <si>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</si>
  <si>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</si>
  <si>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</si>
  <si>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</si>
  <si>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</si>
  <si>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</si>
  <si>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</si>
  <si>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</si>
  <si>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</si>
  <si>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</si>
  <si>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</si>
  <si>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pozitivnih tečajnih razlika</t>
  </si>
  <si>
    <t>Prihodi od nefinancijske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</si>
  <si>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</si>
  <si>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</si>
  <si>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</si>
  <si>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</si>
  <si>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Sufinanciranje cijene usluga, participacije i slično</t>
  </si>
  <si>
    <t>Prihodi s osnova osiguranja, refundacije šteta i totalne štete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</si>
  <si>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</si>
  <si>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</si>
  <si>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</si>
  <si>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</si>
  <si>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Prihodi od prodaje proizvoda</t>
  </si>
  <si>
    <t>Donacije od pravnih i fizičkih osoba izvan općeg proračuna</t>
  </si>
  <si>
    <t>Tekuće donacije</t>
  </si>
  <si>
    <t>Tekuće donacije od trgovačkih društava</t>
  </si>
  <si>
    <t>Kapitalne donacije</t>
  </si>
  <si>
    <t>Kapitalne donacije od trgovačkih društava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</si>
  <si>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</si>
  <si>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</si>
  <si>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</si>
  <si>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</si>
  <si>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</si>
  <si>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Rashodi poslovanja</t>
  </si>
  <si>
    <t>Rashodi za zaposlene</t>
  </si>
  <si>
    <t>Plaće (bruto)</t>
  </si>
  <si>
    <t>Plaće za redovan rad</t>
  </si>
  <si>
    <t>Plaće za zaposlene</t>
  </si>
  <si>
    <t>Plaće po sudskim presudama</t>
  </si>
  <si>
    <t>31113</t>
  </si>
  <si>
    <t>Plaće u naravi</t>
  </si>
  <si>
    <t>Korištenje prijevoznih sredstava</t>
  </si>
  <si>
    <t>Plaće za prekovremeni rad</t>
  </si>
  <si>
    <t>Ostali rashodi za zaposlene</t>
  </si>
  <si>
    <t>Bonus za uspješan rad</t>
  </si>
  <si>
    <t>Nagrade</t>
  </si>
  <si>
    <t>Darovi</t>
  </si>
  <si>
    <t>Otpremnine</t>
  </si>
  <si>
    <t>Naknade za bolest, invalidnost i smrtni slučaj</t>
  </si>
  <si>
    <t>Regres za godišnji odmor</t>
  </si>
  <si>
    <t>31219</t>
  </si>
  <si>
    <t>Ostali nenavedeni rashodi za zaposlene</t>
  </si>
  <si>
    <t>Doprinosi na plaće</t>
  </si>
  <si>
    <t>Doprinosi za obvezno zdravstveno osiguranje</t>
  </si>
  <si>
    <t>Doprinosi za obvezno zdravstveno osiguranje zaštite zdravlja na radu</t>
  </si>
  <si>
    <t>Doprinosi za obvezno osiguranje u slučaju nezaposlenosti</t>
  </si>
  <si>
    <t>Poseban doprinos za poticanje zapošljavanja osoba s invaliditetom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</si>
  <si>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</si>
  <si>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</si>
  <si>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</si>
  <si>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</si>
  <si>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</si>
  <si>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</si>
  <si>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</si>
  <si>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</si>
  <si>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</si>
  <si>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Ostali rashodi za službena putovanja</t>
  </si>
  <si>
    <t>Naknade za prijevoz, za rad na terenu i odvojeni život</t>
  </si>
  <si>
    <t>Naknade za prijevoz na posao i s posla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</si>
  <si>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</si>
  <si>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</si>
  <si>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</si>
  <si>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</si>
  <si>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privatnog automobila u službene svrhe</t>
  </si>
  <si>
    <t>Rashodi za materijal i energiju</t>
  </si>
  <si>
    <t>Uredski materijal i ostali materijalni rashodi</t>
  </si>
  <si>
    <t>Uredski materijal</t>
  </si>
  <si>
    <t>Literatura (publikacije, časopisi, glasila, knjige i ostalo)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</si>
  <si>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</si>
  <si>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</si>
  <si>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</si>
  <si>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</si>
  <si>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</si>
  <si>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</si>
  <si>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</si>
  <si>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</si>
  <si>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</si>
  <si>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</si>
  <si>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diskovi</t>
  </si>
  <si>
    <t>Osnovni materijal i sirovine - testovi za mikrobiologiju</t>
  </si>
  <si>
    <t>Osnovni materijal i sirovine - podloge za mikrobiologiju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</si>
  <si>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</si>
  <si>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</si>
  <si>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</si>
  <si>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laboratorijski staklo</t>
  </si>
  <si>
    <t>Osnovni materijal i sirovine - laboratorijska plastika</t>
  </si>
  <si>
    <t>Osnovni materijal i sirovine - potrošni laboratorijski materijal</t>
  </si>
  <si>
    <t>Osnovni materijal i sirovine - sredstva za DDD</t>
  </si>
  <si>
    <t>Osnovni materijal i sirovine - molekularna mikrobiologija</t>
  </si>
  <si>
    <t>Osnovni materijal i sirovine - test pločice za droge</t>
  </si>
  <si>
    <t>Osnovni materijal i sirovine - mobilna mamografija</t>
  </si>
  <si>
    <t>Osnovni materijal i sirovine - obrasci</t>
  </si>
  <si>
    <t>Osnovni materijal i sirovine - serološka dijagnostika</t>
  </si>
  <si>
    <t>Osnovni materijal i sirovine - potrošni materijal za preventivnu medicinu</t>
  </si>
  <si>
    <t>Osnovni materijal i sirovine - standardi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</si>
  <si>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</si>
  <si>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</si>
  <si>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</si>
  <si>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</si>
  <si>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</si>
  <si>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</si>
  <si>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</si>
  <si>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</si>
  <si>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</si>
  <si>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</si>
  <si>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</si>
  <si>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</si>
  <si>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</si>
  <si>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</si>
  <si>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</si>
  <si>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</si>
  <si>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</si>
  <si>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Poštarina (pisma, tiskanice i slično)</t>
  </si>
  <si>
    <t>Rent-a-car i taxi prijevoz</t>
  </si>
  <si>
    <t>Usluge tekućeg i investicijskog održavanja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</si>
  <si>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</si>
  <si>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</si>
  <si>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</si>
  <si>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</si>
  <si>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</si>
  <si>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</si>
  <si>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investicijskog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</si>
  <si>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</si>
  <si>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</si>
  <si>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</si>
  <si>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</si>
  <si>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i investicijskog održavanja</t>
  </si>
  <si>
    <t>Ostale usluge tekućeg održavanja</t>
  </si>
  <si>
    <t>Usluge promidžbe i informiranja</t>
  </si>
  <si>
    <t>Ostale 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</si>
  <si>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</si>
  <si>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</si>
  <si>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</si>
  <si>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</si>
  <si>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</si>
  <si>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</si>
  <si>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</si>
  <si>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</si>
  <si>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</si>
  <si>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</si>
  <si>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Zakupnine i najamnine</t>
  </si>
  <si>
    <t>32352</t>
  </si>
  <si>
    <t>Zakupnine i najamnine za građevinske objekte</t>
  </si>
  <si>
    <t>Najamnine za opremu</t>
  </si>
  <si>
    <t>Licence</t>
  </si>
  <si>
    <t>Zakupnine i najamnine za vozila</t>
  </si>
  <si>
    <t>Ostale najamnine i zakupnine</t>
  </si>
  <si>
    <t>Zdravstvene i veterinarske usluge</t>
  </si>
  <si>
    <t>Obvezni i preventivni zdravstveni pregledi zaposlenika</t>
  </si>
  <si>
    <t>Laboratorijske usluge</t>
  </si>
  <si>
    <t>Laboratorijske usluge - usluge drugih zdravstvenih ustanova</t>
  </si>
  <si>
    <t>Laboratorijske usluge - interkalibracije</t>
  </si>
  <si>
    <t>Laboratorijske usluge -Eko Karta</t>
  </si>
  <si>
    <t>Ostale zdravstvene i veterinarske usluge</t>
  </si>
  <si>
    <t>Ostale zdravstvene usluge - očitavanje nalaza mobilne mamografije</t>
  </si>
  <si>
    <t>Intelektualne i osobne usluge</t>
  </si>
  <si>
    <t>Autorski honorari</t>
  </si>
  <si>
    <t>Ugovori o djelu</t>
  </si>
  <si>
    <t>Usluge odvjetnika i pravnog savjetovanja</t>
  </si>
  <si>
    <t>Usluge agencija, studentskog servisa (prijepisi, prijevodi i drugo)</t>
  </si>
  <si>
    <t>Ostale intelektualne usluge</t>
  </si>
  <si>
    <t>Ostale intelektualne usluge - izrada projekta</t>
  </si>
  <si>
    <t>Ostale intelektualne usluge - stručni nadzor</t>
  </si>
  <si>
    <t>Ostale intelektualne usluge - projektantski nadzor</t>
  </si>
  <si>
    <t>Ostale intelektualne usluge - bioprognoza i monitoring zraka</t>
  </si>
  <si>
    <t>Ostale intelektualne usluge - uvođenje sustava kvalitete</t>
  </si>
  <si>
    <t>Ostale intelektualne usluge - konzultantske usluge EU projekti</t>
  </si>
  <si>
    <t>Računalne usluge</t>
  </si>
  <si>
    <t>Usluge ažuriranja računalnih baza</t>
  </si>
  <si>
    <t>Usluge razvoja software-a</t>
  </si>
  <si>
    <t>Ostale računalne usluge</t>
  </si>
  <si>
    <t>Ostale usluge</t>
  </si>
  <si>
    <t>Grafičke i tiskarske usluge, usluge kopiranja i uvezivanja i slično</t>
  </si>
  <si>
    <t>Usluge pri registraciji prijevoznih sredstava</t>
  </si>
  <si>
    <t>Usluge čišćenja, pranja i slično</t>
  </si>
  <si>
    <t>Usluge čuvanja imovine i osoba</t>
  </si>
  <si>
    <t>Ostale nespomenute usluge</t>
  </si>
  <si>
    <t>Naknade troškova osobama izvan radnog odnosa</t>
  </si>
  <si>
    <t>Naknade troškova službenog puta</t>
  </si>
  <si>
    <t>Naknade ostalih troškova</t>
  </si>
  <si>
    <t>Ostali nespomenuti rashodi poslovanja</t>
  </si>
  <si>
    <t>Naknade za rad predstavničkih i izvršnih tijela, povjerenstava i slično</t>
  </si>
  <si>
    <t>Naknade za rad članovima predstavničkih i izvršnih tijela i upravnih vijeća</t>
  </si>
  <si>
    <t>Naknade članovima povjerenstava</t>
  </si>
  <si>
    <t>Premije osiguranja</t>
  </si>
  <si>
    <t>Premije osiguranja prijevoznih sredstava</t>
  </si>
  <si>
    <t>Premije osiguranja ostale imovine</t>
  </si>
  <si>
    <t>Premije osiguranja zaposlenih</t>
  </si>
  <si>
    <t>Osiguranje za odgovornost iz djelatnosti</t>
  </si>
  <si>
    <t>Reprezentacija</t>
  </si>
  <si>
    <t>Članarine i norme</t>
  </si>
  <si>
    <t>Tuzemne članarine</t>
  </si>
  <si>
    <t>Međunarodne članarine</t>
  </si>
  <si>
    <t>Norme</t>
  </si>
  <si>
    <t>Pristojbe i naknade</t>
  </si>
  <si>
    <t>Upravne i administrativne pristojbe</t>
  </si>
  <si>
    <t>Sudske pristojbe</t>
  </si>
  <si>
    <t>Javnobilježničke pristojbe</t>
  </si>
  <si>
    <t>Novčana naknada poslodavca zbog nezapošljavanja osoba s invaliditetom</t>
  </si>
  <si>
    <t>Ostale pristojbe i naknade</t>
  </si>
  <si>
    <t>Troškovi sudskih postupaka</t>
  </si>
  <si>
    <t>Rashodi protokola (cvijeće, vijenci, svijeće i slično)</t>
  </si>
  <si>
    <t>Financijski rashodi</t>
  </si>
  <si>
    <t>Kamate za primljene kredite i zajmove</t>
  </si>
  <si>
    <t>Kamate za primljene kredite od tuzemnih kreditnih institucija izvan javnog sektora</t>
  </si>
  <si>
    <t>Kamate za primljene kredite od tuzemnih kreditnih institucija- nerealizirane</t>
  </si>
  <si>
    <t>Ostali financijski rashodi</t>
  </si>
  <si>
    <t>Bankarske usluge i usluge platnog prometa</t>
  </si>
  <si>
    <t>Usluge banaka</t>
  </si>
  <si>
    <t>Usluge platnog prometa</t>
  </si>
  <si>
    <t>Negativne tečajne razlike i razlike zbog primjene valitne klauzule</t>
  </si>
  <si>
    <t>Negativne tečajne razlike</t>
  </si>
  <si>
    <t>Zatezne kamate</t>
  </si>
  <si>
    <t>Zatezne kamate iz poslovnih odnosa</t>
  </si>
  <si>
    <t>Ostale zatezne kamate</t>
  </si>
  <si>
    <t>Pomoći dane u inozemstvo i unutar općeg proračuna</t>
  </si>
  <si>
    <t>Ostali rashodi</t>
  </si>
  <si>
    <t>38117</t>
  </si>
  <si>
    <t xml:space="preserve">Tekuće donacije građanima i kućanstvima  </t>
  </si>
  <si>
    <t>38129</t>
  </si>
  <si>
    <t>Ostale tekuće donacije u naravi</t>
  </si>
  <si>
    <t>Rashodi za nabavu nefinancijske imovine</t>
  </si>
  <si>
    <t>Rashodi za nabavu neproizvedene dugotrajne imovine</t>
  </si>
  <si>
    <t>Nematerijalna imovina</t>
  </si>
  <si>
    <t>Rashodi za nabavu proizvedene dugotrajne imovine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</si>
  <si>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</si>
  <si>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</si>
  <si>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</si>
  <si>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</si>
  <si>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Postrojenja i oprema</t>
  </si>
  <si>
    <t>Uredska oprema i namještaj</t>
  </si>
  <si>
    <t>Računala i računalna oprema</t>
  </si>
  <si>
    <t>Uredski namještaj</t>
  </si>
  <si>
    <t>Laboratorijski namještaj</t>
  </si>
  <si>
    <t>Ostala uredska oprema</t>
  </si>
  <si>
    <t>Komunikacijska oprema</t>
  </si>
  <si>
    <t>Radio i TV prijemnici</t>
  </si>
  <si>
    <t>Telefoni i ostali komunikacijski uređaji</t>
  </si>
  <si>
    <t>Telefonske i telegrafske centrale s pripadajućim instalacijama</t>
  </si>
  <si>
    <t>Ostala komunikacijska oprema</t>
  </si>
  <si>
    <t>Oprema za održavanje i zaštitu</t>
  </si>
  <si>
    <t>Oprema za grijanje, ventilaciju i hlađenje</t>
  </si>
  <si>
    <t>Oprema za održavanje prostorija</t>
  </si>
  <si>
    <t>Oprema za protupožarnu zaštitu (osim vozila)</t>
  </si>
  <si>
    <t>Oprema za civilnu zaštitu</t>
  </si>
  <si>
    <t>Ostala oprema za održavanje i zaštitu</t>
  </si>
  <si>
    <t>Medicinska i laboratorijska oprema</t>
  </si>
  <si>
    <t>Medicinska oprema</t>
  </si>
  <si>
    <t>Medicinska oprema - Mobilna mamografija</t>
  </si>
  <si>
    <t>Laboratorijska oprema</t>
  </si>
  <si>
    <t>Instrumenti, uređaji i strojevi</t>
  </si>
  <si>
    <t>Precizni i optički instrumenti</t>
  </si>
  <si>
    <t>Mjerni i kontrolni uređaji</t>
  </si>
  <si>
    <t>Ostali instrumenti, uređaji i strojevi</t>
  </si>
  <si>
    <t>Uređaji, strojevi i oprema za ostale namjene</t>
  </si>
  <si>
    <t>Uređaji</t>
  </si>
  <si>
    <t>Strojevi</t>
  </si>
  <si>
    <t>Oprema</t>
  </si>
  <si>
    <t>Prijevozna sredstva</t>
  </si>
  <si>
    <t>Prijevozna sredstva u cestovnom prometu</t>
  </si>
  <si>
    <t>Osobni automobili</t>
  </si>
  <si>
    <t>Kombi vozila</t>
  </si>
  <si>
    <t>Ostala prijevozna sredstva u cestovnom prometu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</si>
  <si>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</si>
  <si>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</si>
  <si>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</si>
  <si>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</si>
  <si>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Dodatna ulaganja u ostalu nefinancijsku imovinu</t>
  </si>
  <si>
    <t>Revizorske usluge</t>
  </si>
  <si>
    <t>Usluge vještačenja</t>
  </si>
  <si>
    <t>Pomoći proračunskim korisnicima drugih proračuna</t>
  </si>
  <si>
    <t>Tekuće pomoći proračunskim korisnicima drugih proračuna</t>
  </si>
  <si>
    <t>Ostali prihodi</t>
  </si>
  <si>
    <t>Pomoći od međunarodnih organizacija</t>
  </si>
  <si>
    <t>Tekuće pomoći od međunarodnih organizacija</t>
  </si>
  <si>
    <t>Prijedlog plana 2023</t>
  </si>
  <si>
    <t>Ostale intelektualne usluge - ostali projekti i usluge</t>
  </si>
  <si>
    <t>Plan 2022
29.12.2021
UV 4</t>
  </si>
  <si>
    <t>Izvršenje plana 
01-11/2022</t>
  </si>
  <si>
    <t>Plan 2023 / 2022
u kn</t>
  </si>
  <si>
    <t>Plan 2023 / 2022
u %</t>
  </si>
  <si>
    <t>PLAN RASHODA POSLOVANJA ZA 2023. GODINU U EUR</t>
  </si>
  <si>
    <t>PLAN RASHODA ZA NABAVU NEFINANCIJSKE IMOVINE ZA 2023. GODINU U EUR</t>
  </si>
  <si>
    <t>PLAN PRIHODA POSLOVANJA ZA 2023. GODINU U EUR</t>
  </si>
  <si>
    <t>Prijelog rebalansa 
29.12.2022
UV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</si>
</sst>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rgb="FF002060"/>
      <name val="Calibri Light"/>
      <family val="2"/>
      <charset val="238"/>
      <scheme val="major"/>
    </font>
    <font>
      <sz val="10"/>
      <color rgb="FF002060"/>
      <name val="Calibri Light"/>
      <family val="2"/>
      <charset val="238"/>
      <scheme val="major"/>
    </font>
    <font>
      <sz val="8"/>
      <color rgb="FF002060"/>
      <name val="Calibri Light"/>
      <family val="2"/>
      <charset val="238"/>
      <scheme val="major"/>
    </font>
    <font>
      <sz val="11"/>
      <color rgb="FF00206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9" tint="0.39997558519241921"/>
        <bgColor rgb="FFB3C5DB"/>
      </patternFill>
    </fill>
    <fill>
      <patternFill patternType="solid">
        <fgColor rgb="FFCBD8E7"/>
        <bgColor rgb="FFB3C5DB"/>
      </patternFill>
    </fill>
    <fill>
      <patternFill patternType="solid">
        <fgColor rgb="FFE6EBF2"/>
        <bgColor rgb="FFB3C5DB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hair">
        <color theme="9" tint="-0.24994659260841701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/>
  </cellStyleXfs>
  <cellXfs count="90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13" borderId="2" xfId="0" applyFont="1" applyFill="1" applyBorder="1" applyAlignment="1">
      <alignment horizontal="right" vertical="center"/>
    </xf>
    <xf numFmtId="0" fontId="3" fillId="13" borderId="2" xfId="0" applyFont="1" applyFill="1" applyBorder="1" applyAlignment="1">
      <alignment vertical="center"/>
    </xf>
    <xf numFmtId="3" fontId="3" fillId="13" borderId="2" xfId="0" applyNumberFormat="1" applyFont="1" applyFill="1" applyBorder="1" applyAlignment="1">
      <alignment horizontal="right" vertical="center"/>
    </xf>
    <xf numFmtId="4" fontId="3" fillId="13" borderId="2" xfId="0" applyNumberFormat="1" applyFont="1" applyFill="1" applyBorder="1" applyAlignment="1">
      <alignment horizontal="right" vertical="center"/>
    </xf>
    <xf numFmtId="0" fontId="3" fillId="14" borderId="2" xfId="0" applyFont="1" applyFill="1" applyBorder="1" applyAlignment="1">
      <alignment horizontal="right" vertical="center"/>
    </xf>
    <xf numFmtId="0" fontId="3" fillId="14" borderId="2" xfId="0" applyFont="1" applyFill="1" applyBorder="1" applyAlignment="1">
      <alignment vertical="center"/>
    </xf>
    <xf numFmtId="3" fontId="3" fillId="14" borderId="2" xfId="0" applyNumberFormat="1" applyFont="1" applyFill="1" applyBorder="1" applyAlignment="1">
      <alignment horizontal="right" vertical="center"/>
    </xf>
    <xf numFmtId="4" fontId="3" fillId="14" borderId="2" xfId="0" applyNumberFormat="1" applyFont="1" applyFill="1" applyBorder="1" applyAlignment="1">
      <alignment horizontal="right" vertical="center"/>
    </xf>
    <xf numFmtId="0" fontId="3" fillId="11" borderId="2" xfId="0" applyFont="1" applyFill="1" applyBorder="1" applyAlignment="1">
      <alignment horizontal="right" vertical="center"/>
    </xf>
    <xf numFmtId="0" fontId="3" fillId="11" borderId="2" xfId="0" applyFont="1" applyFill="1" applyBorder="1" applyAlignment="1">
      <alignment vertical="center"/>
    </xf>
    <xf numFmtId="3" fontId="3" fillId="11" borderId="2" xfId="0" applyNumberFormat="1" applyFont="1" applyFill="1" applyBorder="1" applyAlignment="1">
      <alignment horizontal="right" vertical="center"/>
    </xf>
    <xf numFmtId="4" fontId="3" fillId="11" borderId="2" xfId="0" applyNumberFormat="1" applyFont="1" applyFill="1" applyBorder="1" applyAlignment="1">
      <alignment horizontal="right" vertical="center"/>
    </xf>
    <xf numFmtId="0" fontId="3" fillId="12" borderId="2" xfId="0" applyFont="1" applyFill="1" applyBorder="1" applyAlignment="1">
      <alignment horizontal="right" vertical="center"/>
    </xf>
    <xf numFmtId="0" fontId="3" fillId="12" borderId="2" xfId="0" applyFont="1" applyFill="1" applyBorder="1" applyAlignment="1">
      <alignment vertical="center"/>
    </xf>
    <xf numFmtId="3" fontId="3" fillId="12" borderId="2" xfId="0" applyNumberFormat="1" applyFont="1" applyFill="1" applyBorder="1" applyAlignment="1">
      <alignment horizontal="right" vertical="center"/>
    </xf>
    <xf numFmtId="4" fontId="3" fillId="1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3" fillId="14" borderId="2" xfId="0" applyFont="1" applyFill="1" applyBorder="1" applyAlignment="1">
      <alignment horizontal="left" vertical="center"/>
    </xf>
    <xf numFmtId="0" fontId="3" fillId="11" borderId="2" xfId="0" applyFont="1" applyFill="1" applyBorder="1" applyAlignment="1">
      <alignment horizontal="left" vertical="center"/>
    </xf>
    <xf numFmtId="0" fontId="3" fillId="1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6" fillId="0" borderId="0" xfId="0" applyFont="1"/>
    <xf numFmtId="1" fontId="5" fillId="0" borderId="2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3" fontId="3" fillId="13" borderId="2" xfId="0" applyNumberFormat="1" applyFont="1" applyFill="1" applyBorder="1" applyAlignment="1">
      <alignment vertical="center"/>
    </xf>
    <xf numFmtId="4" fontId="3" fillId="13" borderId="2" xfId="0" applyNumberFormat="1" applyFont="1" applyFill="1" applyBorder="1" applyAlignment="1">
      <alignment vertical="center"/>
    </xf>
    <xf numFmtId="3" fontId="6" fillId="0" borderId="0" xfId="0" applyNumberFormat="1" applyFont="1"/>
    <xf numFmtId="3" fontId="3" fillId="14" borderId="2" xfId="0" applyNumberFormat="1" applyFont="1" applyFill="1" applyBorder="1" applyAlignment="1">
      <alignment vertical="center"/>
    </xf>
    <xf numFmtId="4" fontId="3" fillId="14" borderId="2" xfId="0" applyNumberFormat="1" applyFont="1" applyFill="1" applyBorder="1" applyAlignment="1">
      <alignment vertical="center"/>
    </xf>
    <xf numFmtId="3" fontId="3" fillId="11" borderId="2" xfId="0" applyNumberFormat="1" applyFont="1" applyFill="1" applyBorder="1" applyAlignment="1">
      <alignment vertical="center"/>
    </xf>
    <xf numFmtId="4" fontId="3" fillId="11" borderId="2" xfId="0" applyNumberFormat="1" applyFont="1" applyFill="1" applyBorder="1" applyAlignment="1">
      <alignment vertical="center"/>
    </xf>
    <xf numFmtId="3" fontId="3" fillId="12" borderId="2" xfId="0" applyNumberFormat="1" applyFont="1" applyFill="1" applyBorder="1" applyAlignment="1">
      <alignment vertical="center"/>
    </xf>
    <xf numFmtId="4" fontId="3" fillId="12" borderId="2" xfId="0" applyNumberFormat="1" applyFont="1" applyFill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3" fillId="15" borderId="2" xfId="0" applyFont="1" applyFill="1" applyBorder="1" applyAlignment="1">
      <alignment horizontal="right" vertical="center"/>
    </xf>
    <xf numFmtId="0" fontId="3" fillId="15" borderId="2" xfId="0" applyFont="1" applyFill="1" applyBorder="1" applyAlignment="1">
      <alignment vertical="center"/>
    </xf>
    <xf numFmtId="3" fontId="3" fillId="15" borderId="2" xfId="0" applyNumberFormat="1" applyFont="1" applyFill="1" applyBorder="1" applyAlignment="1">
      <alignment vertical="center"/>
    </xf>
    <xf numFmtId="4" fontId="3" fillId="15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3" fontId="4" fillId="9" borderId="2" xfId="0" applyNumberFormat="1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0" fontId="4" fillId="1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3" fontId="3" fillId="4" borderId="2" xfId="0" applyNumberFormat="1" applyFont="1" applyFill="1" applyBorder="1" applyAlignment="1">
      <alignment vertical="center"/>
    </xf>
    <xf numFmtId="4" fontId="3" fillId="4" borderId="2" xfId="0" applyNumberFormat="1" applyFont="1" applyFill="1" applyBorder="1" applyAlignment="1">
      <alignment vertical="center"/>
    </xf>
    <xf numFmtId="0" fontId="3" fillId="17" borderId="2" xfId="0" applyFont="1" applyFill="1" applyBorder="1" applyAlignment="1">
      <alignment vertical="center"/>
    </xf>
    <xf numFmtId="3" fontId="3" fillId="17" borderId="2" xfId="0" applyNumberFormat="1" applyFont="1" applyFill="1" applyBorder="1" applyAlignment="1">
      <alignment vertical="center"/>
    </xf>
    <xf numFmtId="4" fontId="3" fillId="17" borderId="2" xfId="0" applyNumberFormat="1" applyFont="1" applyFill="1" applyBorder="1" applyAlignment="1">
      <alignment vertical="center"/>
    </xf>
    <xf numFmtId="0" fontId="3" fillId="18" borderId="2" xfId="0" applyFont="1" applyFill="1" applyBorder="1" applyAlignment="1">
      <alignment vertical="center"/>
    </xf>
    <xf numFmtId="3" fontId="3" fillId="18" borderId="2" xfId="0" applyNumberFormat="1" applyFont="1" applyFill="1" applyBorder="1" applyAlignment="1">
      <alignment vertical="center"/>
    </xf>
    <xf numFmtId="4" fontId="3" fillId="18" borderId="2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vertical="center"/>
    </xf>
    <xf numFmtId="4" fontId="3" fillId="5" borderId="2" xfId="0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3" fontId="3" fillId="6" borderId="2" xfId="0" applyNumberFormat="1" applyFont="1" applyFill="1" applyBorder="1" applyAlignment="1">
      <alignment vertical="center"/>
    </xf>
    <xf numFmtId="4" fontId="3" fillId="6" borderId="2" xfId="0" applyNumberFormat="1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3" fontId="3" fillId="7" borderId="2" xfId="0" applyNumberFormat="1" applyFont="1" applyFill="1" applyBorder="1" applyAlignment="1">
      <alignment vertical="center"/>
    </xf>
    <xf numFmtId="4" fontId="3" fillId="7" borderId="2" xfId="0" applyNumberFormat="1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3" fontId="3" fillId="8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  <xf numFmtId="0" fontId="3" fillId="16" borderId="2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3" fontId="3" fillId="10" borderId="2" xfId="0" applyNumberFormat="1" applyFont="1" applyFill="1" applyBorder="1" applyAlignment="1">
      <alignment vertical="center"/>
    </xf>
    <xf numFmtId="4" fontId="3" fillId="10" borderId="2" xfId="0" applyNumberFormat="1" applyFont="1" applyFill="1" applyBorder="1" applyAlignment="1">
      <alignment vertical="center"/>
    </xf>
    <xf numFmtId="1" fontId="7" fillId="0" borderId="4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3" fillId="11" borderId="3" xfId="1" applyFont="1" applyFill="1" applyBorder="1" applyAlignment="1">
      <alignment horizontal="center" vertical="center" wrapText="1"/>
    </xf>
  </cellXfs>
  <cellStyles count="3">
    <cellStyle name="Normalno" xfId="0" builtinId="0"/>
    <cellStyle name="Obično_List4" xfId="2" xr:uid="{3B3105A6-2108-48F6-93AB-91A1CF9FE526}"/>
    <cellStyle name="Ukupni zbroj" xfId="1" builtinId="25"/>
  </cellStyles>
  <dxfs count="0"/>
  <tableStyles count="0" defaultTableStyle="TableStyleMedium2" defaultPivotStyle="PivotStyleLight16"/>
  <colors>
    <mruColors>
      <color rgb="FF009999"/>
      <color rgb="FFE6EBF2"/>
      <color rgb="FFCBD8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0B82-55C1-4841-9007-D5F0240072A8}">
  <sheetPr>
    <tabColor theme="9" tint="0.39997558519241921"/>
    <pageSetUpPr fitToPage="1"/>
  </sheetPr>
  <dimension ref="A1:K67"/>
  <sheetViews>
    <sheetView tabSelected="1" topLeftCell="A53" workbookViewId="0">
      <selection activeCell="G64" sqref="G64"/>
    </sheetView>
  </sheetViews>
  <sheetFormatPr defaultRowHeight="15" x14ac:dyDescent="0.25"/>
  <cols>
    <col min="1" max="1" width="10.7109375" style="1" customWidth="1"/>
    <col min="2" max="2" width="60.7109375" style="1" customWidth="1"/>
    <col min="3" max="7" width="20.7109375" style="1" customWidth="1"/>
    <col min="8" max="8" width="20.7109375" style="36" customWidth="1"/>
    <col min="9" max="10" width="9.140625" style="37"/>
    <col min="11" max="11" width="10.140625" style="37" bestFit="1" customWidth="1"/>
    <col min="12" max="16384" width="9.140625" style="37"/>
  </cols>
  <sheetData>
    <row r="1" spans="1:11" ht="20.100000000000001" customHeight="1" thickTop="1" thickBot="1" x14ac:dyDescent="0.3">
      <c r="A1" s="89" t="s">
        <v>305</v>
      </c>
      <c r="B1" s="89"/>
      <c r="C1" s="89"/>
      <c r="D1" s="89"/>
      <c r="E1" s="89"/>
      <c r="F1" s="89"/>
      <c r="G1" s="89"/>
      <c r="H1" s="89"/>
    </row>
    <row r="2" spans="1:11" ht="16.5" thickTop="1" thickBot="1" x14ac:dyDescent="0.3"/>
    <row r="3" spans="1:11" ht="38.25" x14ac:dyDescent="0.25">
      <c r="A3" s="7" t="s">
        <v>0</v>
      </c>
      <c r="B3" s="7" t="s">
        <v>1</v>
      </c>
      <c r="C3" s="7" t="s">
        <v>299</v>
      </c>
      <c r="D3" s="7" t="s">
        <v>306</v>
      </c>
      <c r="E3" s="7" t="s">
        <v>300</v>
      </c>
      <c r="F3" s="8" t="s">
        <v>297</v>
      </c>
      <c r="G3" s="7" t="s">
        <v>301</v>
      </c>
      <c r="H3" s="9" t="s">
        <v>302</v>
      </c>
    </row>
    <row r="4" spans="1:11" ht="9.9499999999999993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87">
        <v>8</v>
      </c>
    </row>
    <row r="5" spans="1:11" ht="20.100000000000001" customHeight="1" x14ac:dyDescent="0.25">
      <c r="A5" s="59">
        <v>6</v>
      </c>
      <c r="B5" s="59" t="s">
        <v>2</v>
      </c>
      <c r="C5" s="60">
        <f>C6+C26+C38+C44+C55+C64</f>
        <v>28157100</v>
      </c>
      <c r="D5" s="60">
        <f t="shared" ref="D5:G5" si="0">D6+D26+D38+D44+D55+D64</f>
        <v>24217900</v>
      </c>
      <c r="E5" s="60">
        <f t="shared" si="0"/>
        <v>22830700</v>
      </c>
      <c r="F5" s="60">
        <f t="shared" si="0"/>
        <v>19178400</v>
      </c>
      <c r="G5" s="60">
        <f t="shared" si="0"/>
        <v>-5039500</v>
      </c>
      <c r="H5" s="61">
        <f>G5/D5*100</f>
        <v>-20.808988392882949</v>
      </c>
      <c r="K5" s="42"/>
    </row>
    <row r="6" spans="1:11" ht="20.100000000000001" customHeight="1" x14ac:dyDescent="0.25">
      <c r="A6" s="62">
        <v>63</v>
      </c>
      <c r="B6" s="62" t="s">
        <v>3</v>
      </c>
      <c r="C6" s="63">
        <f>C10+C13+C18+C23+C7</f>
        <v>2056200</v>
      </c>
      <c r="D6" s="63">
        <f t="shared" ref="D6:G6" si="1">D10+D13+D18+D23+D7</f>
        <v>1532300</v>
      </c>
      <c r="E6" s="63">
        <f t="shared" si="1"/>
        <v>1022200</v>
      </c>
      <c r="F6" s="63">
        <f t="shared" si="1"/>
        <v>2229700</v>
      </c>
      <c r="G6" s="63">
        <f t="shared" si="1"/>
        <v>697400</v>
      </c>
      <c r="H6" s="64">
        <f t="shared" ref="H6:H67" si="2">G6/D6*100</f>
        <v>45.513280689160084</v>
      </c>
    </row>
    <row r="7" spans="1:11" ht="20.100000000000001" customHeight="1" x14ac:dyDescent="0.25">
      <c r="A7" s="65">
        <v>632</v>
      </c>
      <c r="B7" s="65" t="s">
        <v>295</v>
      </c>
      <c r="C7" s="66">
        <f>C8</f>
        <v>0</v>
      </c>
      <c r="D7" s="66">
        <f t="shared" ref="D7:G8" si="3">D8</f>
        <v>4000</v>
      </c>
      <c r="E7" s="66">
        <f t="shared" si="3"/>
        <v>1700</v>
      </c>
      <c r="F7" s="66">
        <f t="shared" si="3"/>
        <v>0</v>
      </c>
      <c r="G7" s="66">
        <f t="shared" si="3"/>
        <v>-4000</v>
      </c>
      <c r="H7" s="67">
        <f t="shared" si="2"/>
        <v>-100</v>
      </c>
    </row>
    <row r="8" spans="1:11" ht="20.100000000000001" customHeight="1" x14ac:dyDescent="0.25">
      <c r="A8" s="68">
        <v>6321</v>
      </c>
      <c r="B8" s="68" t="s">
        <v>296</v>
      </c>
      <c r="C8" s="69">
        <f>C9</f>
        <v>0</v>
      </c>
      <c r="D8" s="69">
        <f t="shared" si="3"/>
        <v>4000</v>
      </c>
      <c r="E8" s="69">
        <f t="shared" si="3"/>
        <v>1700</v>
      </c>
      <c r="F8" s="69">
        <f t="shared" si="3"/>
        <v>0</v>
      </c>
      <c r="G8" s="69">
        <f t="shared" si="3"/>
        <v>-4000</v>
      </c>
      <c r="H8" s="70">
        <f t="shared" si="2"/>
        <v>-100</v>
      </c>
    </row>
    <row r="9" spans="1:11" ht="20.100000000000001" customHeight="1" x14ac:dyDescent="0.25">
      <c r="A9" s="28">
        <v>63211</v>
      </c>
      <c r="B9" s="28" t="s">
        <v>296</v>
      </c>
      <c r="C9" s="49">
        <v>0</v>
      </c>
      <c r="D9" s="49">
        <v>4000</v>
      </c>
      <c r="E9" s="49">
        <v>1700</v>
      </c>
      <c r="F9" s="49">
        <v>0</v>
      </c>
      <c r="G9" s="49">
        <f>F9-D9</f>
        <v>-4000</v>
      </c>
      <c r="H9" s="50">
        <f t="shared" si="2"/>
        <v>-100</v>
      </c>
    </row>
    <row r="10" spans="1:11" ht="20.100000000000001" customHeight="1" x14ac:dyDescent="0.25">
      <c r="A10" s="71">
        <v>634</v>
      </c>
      <c r="B10" s="71" t="s">
        <v>4</v>
      </c>
      <c r="C10" s="72">
        <f t="shared" ref="C10:G11" si="4">C11</f>
        <v>663600</v>
      </c>
      <c r="D10" s="72">
        <f t="shared" si="4"/>
        <v>663600</v>
      </c>
      <c r="E10" s="72">
        <f t="shared" si="4"/>
        <v>436100</v>
      </c>
      <c r="F10" s="72">
        <f t="shared" si="4"/>
        <v>663600</v>
      </c>
      <c r="G10" s="72">
        <f t="shared" si="4"/>
        <v>0</v>
      </c>
      <c r="H10" s="73">
        <f t="shared" si="2"/>
        <v>0</v>
      </c>
    </row>
    <row r="11" spans="1:11" ht="20.100000000000001" customHeight="1" x14ac:dyDescent="0.25">
      <c r="A11" s="74">
        <v>6341</v>
      </c>
      <c r="B11" s="74" t="s">
        <v>5</v>
      </c>
      <c r="C11" s="75">
        <f t="shared" si="4"/>
        <v>663600</v>
      </c>
      <c r="D11" s="75">
        <f t="shared" si="4"/>
        <v>663600</v>
      </c>
      <c r="E11" s="75">
        <f t="shared" si="4"/>
        <v>436100</v>
      </c>
      <c r="F11" s="75">
        <f t="shared" si="4"/>
        <v>663600</v>
      </c>
      <c r="G11" s="75">
        <f t="shared" si="4"/>
        <v>0</v>
      </c>
      <c r="H11" s="76">
        <f t="shared" si="2"/>
        <v>0</v>
      </c>
    </row>
    <row r="12" spans="1:11" ht="20.100000000000001" customHeight="1" x14ac:dyDescent="0.25">
      <c r="A12" s="28">
        <v>63414</v>
      </c>
      <c r="B12" s="28" t="s">
        <v>6</v>
      </c>
      <c r="C12" s="49">
        <v>663600</v>
      </c>
      <c r="D12" s="49">
        <v>663600</v>
      </c>
      <c r="E12" s="49">
        <v>436100</v>
      </c>
      <c r="F12" s="49">
        <v>663600</v>
      </c>
      <c r="G12" s="49">
        <f>F12-D12</f>
        <v>0</v>
      </c>
      <c r="H12" s="50">
        <f t="shared" si="2"/>
        <v>0</v>
      </c>
    </row>
    <row r="13" spans="1:11" ht="20.100000000000001" customHeight="1" x14ac:dyDescent="0.25">
      <c r="A13" s="71">
        <v>636</v>
      </c>
      <c r="B13" s="71" t="s">
        <v>7</v>
      </c>
      <c r="C13" s="72">
        <f t="shared" ref="C13" si="5">C14+C16</f>
        <v>106200</v>
      </c>
      <c r="D13" s="72">
        <f t="shared" ref="D13:G13" si="6">D14+D16</f>
        <v>319900</v>
      </c>
      <c r="E13" s="72">
        <f t="shared" si="6"/>
        <v>193800</v>
      </c>
      <c r="F13" s="72">
        <f t="shared" si="6"/>
        <v>371600</v>
      </c>
      <c r="G13" s="72">
        <f t="shared" si="6"/>
        <v>51700</v>
      </c>
      <c r="H13" s="73">
        <f t="shared" si="2"/>
        <v>16.161300406376995</v>
      </c>
    </row>
    <row r="14" spans="1:11" ht="20.100000000000001" customHeight="1" x14ac:dyDescent="0.25">
      <c r="A14" s="74">
        <v>6361</v>
      </c>
      <c r="B14" s="74" t="s">
        <v>8</v>
      </c>
      <c r="C14" s="75">
        <f t="shared" ref="C14:G14" si="7">C15</f>
        <v>106200</v>
      </c>
      <c r="D14" s="75">
        <f t="shared" si="7"/>
        <v>319900</v>
      </c>
      <c r="E14" s="75">
        <f t="shared" si="7"/>
        <v>193800</v>
      </c>
      <c r="F14" s="75">
        <f t="shared" si="7"/>
        <v>371600</v>
      </c>
      <c r="G14" s="75">
        <f t="shared" si="7"/>
        <v>51700</v>
      </c>
      <c r="H14" s="76">
        <f t="shared" si="2"/>
        <v>16.161300406376995</v>
      </c>
    </row>
    <row r="15" spans="1:11" ht="20.100000000000001" customHeight="1" x14ac:dyDescent="0.25">
      <c r="A15" s="28">
        <v>63611</v>
      </c>
      <c r="B15" s="28" t="s">
        <v>8</v>
      </c>
      <c r="C15" s="49">
        <v>106200</v>
      </c>
      <c r="D15" s="49">
        <v>319900</v>
      </c>
      <c r="E15" s="49">
        <v>193800</v>
      </c>
      <c r="F15" s="49">
        <v>371600</v>
      </c>
      <c r="G15" s="49">
        <f>F15-D15</f>
        <v>51700</v>
      </c>
      <c r="H15" s="50">
        <f t="shared" si="2"/>
        <v>16.161300406376995</v>
      </c>
    </row>
    <row r="16" spans="1:11" ht="20.100000000000001" customHeight="1" x14ac:dyDescent="0.25">
      <c r="A16" s="74">
        <v>6362</v>
      </c>
      <c r="B16" s="74" t="s">
        <v>9</v>
      </c>
      <c r="C16" s="75">
        <f t="shared" ref="C16:G16" si="8">C17</f>
        <v>0</v>
      </c>
      <c r="D16" s="75">
        <f t="shared" si="8"/>
        <v>0</v>
      </c>
      <c r="E16" s="75">
        <f t="shared" si="8"/>
        <v>0</v>
      </c>
      <c r="F16" s="75">
        <f t="shared" si="8"/>
        <v>0</v>
      </c>
      <c r="G16" s="75">
        <f t="shared" si="8"/>
        <v>0</v>
      </c>
      <c r="H16" s="76" t="e">
        <f t="shared" si="2"/>
        <v>#DIV/0!</v>
      </c>
    </row>
    <row r="17" spans="1:8" ht="20.100000000000001" customHeight="1" x14ac:dyDescent="0.25">
      <c r="A17" s="28">
        <v>63621</v>
      </c>
      <c r="B17" s="28" t="s">
        <v>9</v>
      </c>
      <c r="C17" s="49">
        <v>0</v>
      </c>
      <c r="D17" s="49">
        <v>0</v>
      </c>
      <c r="E17" s="49">
        <v>0</v>
      </c>
      <c r="F17" s="49">
        <v>0</v>
      </c>
      <c r="G17" s="49">
        <f>F17-D17</f>
        <v>0</v>
      </c>
      <c r="H17" s="50" t="e">
        <f t="shared" si="2"/>
        <v>#DIV/0!</v>
      </c>
    </row>
    <row r="18" spans="1:8" ht="20.100000000000001" customHeight="1" x14ac:dyDescent="0.25">
      <c r="A18" s="77">
        <v>638</v>
      </c>
      <c r="B18" s="77" t="s">
        <v>10</v>
      </c>
      <c r="C18" s="78">
        <f t="shared" ref="C18" si="9">C19+C21</f>
        <v>1247600</v>
      </c>
      <c r="D18" s="78">
        <f t="shared" ref="D18:G18" si="10">D19+D21</f>
        <v>530900</v>
      </c>
      <c r="E18" s="78">
        <f t="shared" si="10"/>
        <v>389100</v>
      </c>
      <c r="F18" s="78">
        <f t="shared" si="10"/>
        <v>1194500</v>
      </c>
      <c r="G18" s="78">
        <f t="shared" si="10"/>
        <v>663600</v>
      </c>
      <c r="H18" s="79">
        <f t="shared" si="2"/>
        <v>124.99529101525711</v>
      </c>
    </row>
    <row r="19" spans="1:8" ht="20.100000000000001" customHeight="1" x14ac:dyDescent="0.25">
      <c r="A19" s="80">
        <v>6381</v>
      </c>
      <c r="B19" s="80" t="s">
        <v>11</v>
      </c>
      <c r="C19" s="81">
        <f t="shared" ref="C19:G19" si="11">C20</f>
        <v>165900</v>
      </c>
      <c r="D19" s="81">
        <f t="shared" si="11"/>
        <v>398200</v>
      </c>
      <c r="E19" s="81">
        <f t="shared" si="11"/>
        <v>316800</v>
      </c>
      <c r="F19" s="81">
        <f t="shared" si="11"/>
        <v>199100</v>
      </c>
      <c r="G19" s="81">
        <f t="shared" si="11"/>
        <v>-199100</v>
      </c>
      <c r="H19" s="82">
        <f t="shared" si="2"/>
        <v>-50</v>
      </c>
    </row>
    <row r="20" spans="1:8" ht="20.100000000000001" customHeight="1" x14ac:dyDescent="0.25">
      <c r="A20" s="28">
        <v>63811</v>
      </c>
      <c r="B20" s="28" t="s">
        <v>11</v>
      </c>
      <c r="C20" s="49">
        <v>165900</v>
      </c>
      <c r="D20" s="49">
        <v>398200</v>
      </c>
      <c r="E20" s="49">
        <v>316800</v>
      </c>
      <c r="F20" s="49">
        <v>199100</v>
      </c>
      <c r="G20" s="49">
        <f>F20-D20</f>
        <v>-199100</v>
      </c>
      <c r="H20" s="50">
        <f t="shared" si="2"/>
        <v>-50</v>
      </c>
    </row>
    <row r="21" spans="1:8" ht="20.100000000000001" customHeight="1" x14ac:dyDescent="0.25">
      <c r="A21" s="80">
        <v>6382</v>
      </c>
      <c r="B21" s="80" t="s">
        <v>12</v>
      </c>
      <c r="C21" s="81">
        <f t="shared" ref="C21:G21" si="12">C22</f>
        <v>1081700</v>
      </c>
      <c r="D21" s="81">
        <f t="shared" si="12"/>
        <v>132700</v>
      </c>
      <c r="E21" s="81">
        <f t="shared" si="12"/>
        <v>72300</v>
      </c>
      <c r="F21" s="81">
        <f t="shared" si="12"/>
        <v>995400</v>
      </c>
      <c r="G21" s="81">
        <f t="shared" si="12"/>
        <v>862700</v>
      </c>
      <c r="H21" s="82">
        <f t="shared" si="2"/>
        <v>650.11303692539559</v>
      </c>
    </row>
    <row r="22" spans="1:8" ht="20.100000000000001" customHeight="1" x14ac:dyDescent="0.25">
      <c r="A22" s="28">
        <v>63821</v>
      </c>
      <c r="B22" s="28" t="s">
        <v>12</v>
      </c>
      <c r="C22" s="49">
        <v>1081700</v>
      </c>
      <c r="D22" s="49">
        <v>132700</v>
      </c>
      <c r="E22" s="49">
        <v>72300</v>
      </c>
      <c r="F22" s="49">
        <v>995400</v>
      </c>
      <c r="G22" s="49">
        <f>F22-D22</f>
        <v>862700</v>
      </c>
      <c r="H22" s="50">
        <f t="shared" si="2"/>
        <v>650.11303692539559</v>
      </c>
    </row>
    <row r="23" spans="1:8" ht="20.100000000000001" customHeight="1" x14ac:dyDescent="0.25">
      <c r="A23" s="77">
        <v>639</v>
      </c>
      <c r="B23" s="77" t="s">
        <v>13</v>
      </c>
      <c r="C23" s="78">
        <f t="shared" ref="C23:G24" si="13">C24</f>
        <v>38800</v>
      </c>
      <c r="D23" s="78">
        <f t="shared" si="13"/>
        <v>13900</v>
      </c>
      <c r="E23" s="78">
        <f t="shared" si="13"/>
        <v>1500</v>
      </c>
      <c r="F23" s="78">
        <f t="shared" si="13"/>
        <v>0</v>
      </c>
      <c r="G23" s="78">
        <f t="shared" si="13"/>
        <v>-13900</v>
      </c>
      <c r="H23" s="79">
        <f t="shared" si="2"/>
        <v>-100</v>
      </c>
    </row>
    <row r="24" spans="1:8" ht="20.100000000000001" customHeight="1" x14ac:dyDescent="0.25">
      <c r="A24" s="80">
        <v>6393</v>
      </c>
      <c r="B24" s="80" t="s">
        <v>14</v>
      </c>
      <c r="C24" s="81">
        <f t="shared" si="13"/>
        <v>38800</v>
      </c>
      <c r="D24" s="81">
        <f t="shared" si="13"/>
        <v>13900</v>
      </c>
      <c r="E24" s="81">
        <f t="shared" si="13"/>
        <v>1500</v>
      </c>
      <c r="F24" s="81">
        <f t="shared" si="13"/>
        <v>0</v>
      </c>
      <c r="G24" s="81">
        <f t="shared" si="13"/>
        <v>-13900</v>
      </c>
      <c r="H24" s="82">
        <f t="shared" si="2"/>
        <v>-100</v>
      </c>
    </row>
    <row r="25" spans="1:8" ht="20.100000000000001" customHeight="1" x14ac:dyDescent="0.25">
      <c r="A25" s="28">
        <v>63931</v>
      </c>
      <c r="B25" s="28" t="s">
        <v>14</v>
      </c>
      <c r="C25" s="56">
        <v>38800</v>
      </c>
      <c r="D25" s="49">
        <v>13900</v>
      </c>
      <c r="E25" s="56">
        <v>1500</v>
      </c>
      <c r="F25" s="56">
        <v>0</v>
      </c>
      <c r="G25" s="49">
        <f>F25-D25</f>
        <v>-13900</v>
      </c>
      <c r="H25" s="50">
        <f t="shared" si="2"/>
        <v>-100</v>
      </c>
    </row>
    <row r="26" spans="1:8" ht="20.100000000000001" customHeight="1" x14ac:dyDescent="0.25">
      <c r="A26" s="62">
        <v>64</v>
      </c>
      <c r="B26" s="83" t="s">
        <v>15</v>
      </c>
      <c r="C26" s="63">
        <f t="shared" ref="C26" si="14">C27+C35</f>
        <v>12300</v>
      </c>
      <c r="D26" s="63">
        <f t="shared" ref="D26:G26" si="15">D27+D35</f>
        <v>13800</v>
      </c>
      <c r="E26" s="63">
        <f t="shared" si="15"/>
        <v>14300</v>
      </c>
      <c r="F26" s="63">
        <f>F27+F35</f>
        <v>14580</v>
      </c>
      <c r="G26" s="63">
        <f t="shared" si="15"/>
        <v>780</v>
      </c>
      <c r="H26" s="64">
        <f t="shared" si="2"/>
        <v>5.6521739130434785</v>
      </c>
    </row>
    <row r="27" spans="1:8" ht="20.100000000000001" customHeight="1" x14ac:dyDescent="0.25">
      <c r="A27" s="71">
        <v>641</v>
      </c>
      <c r="B27" s="71" t="s">
        <v>16</v>
      </c>
      <c r="C27" s="72">
        <f t="shared" ref="C27" si="16">C28+C31+C33</f>
        <v>600</v>
      </c>
      <c r="D27" s="72">
        <f t="shared" ref="D27:G27" si="17">D28+D31+D33</f>
        <v>1900</v>
      </c>
      <c r="E27" s="72">
        <f t="shared" si="17"/>
        <v>1600</v>
      </c>
      <c r="F27" s="72">
        <f t="shared" si="17"/>
        <v>1280</v>
      </c>
      <c r="G27" s="72">
        <f t="shared" si="17"/>
        <v>-620</v>
      </c>
      <c r="H27" s="73">
        <f t="shared" si="2"/>
        <v>-32.631578947368425</v>
      </c>
    </row>
    <row r="28" spans="1:8" ht="20.100000000000001" customHeight="1" x14ac:dyDescent="0.25">
      <c r="A28" s="74">
        <v>6413</v>
      </c>
      <c r="B28" s="74" t="s">
        <v>17</v>
      </c>
      <c r="C28" s="75">
        <f t="shared" ref="C28:G28" si="18">SUM(C29:C30)</f>
        <v>100</v>
      </c>
      <c r="D28" s="75">
        <f t="shared" si="18"/>
        <v>100</v>
      </c>
      <c r="E28" s="75">
        <f t="shared" si="18"/>
        <v>0</v>
      </c>
      <c r="F28" s="75">
        <f t="shared" si="18"/>
        <v>0</v>
      </c>
      <c r="G28" s="75">
        <f t="shared" si="18"/>
        <v>-100</v>
      </c>
      <c r="H28" s="76">
        <f t="shared" si="2"/>
        <v>-100</v>
      </c>
    </row>
    <row r="29" spans="1:8" ht="20.100000000000001" customHeight="1" x14ac:dyDescent="0.25">
      <c r="A29" s="28">
        <v>64131</v>
      </c>
      <c r="B29" s="28" t="s">
        <v>18</v>
      </c>
      <c r="C29" s="49">
        <v>0</v>
      </c>
      <c r="D29" s="49">
        <v>0</v>
      </c>
      <c r="E29" s="49">
        <v>0</v>
      </c>
      <c r="F29" s="49">
        <v>0</v>
      </c>
      <c r="G29" s="49">
        <f>F29-D29</f>
        <v>0</v>
      </c>
      <c r="H29" s="50" t="e">
        <f t="shared" si="2"/>
        <v>#DIV/0!</v>
      </c>
    </row>
    <row r="30" spans="1:8" ht="20.100000000000001" customHeight="1" x14ac:dyDescent="0.25">
      <c r="A30" s="28">
        <v>64132</v>
      </c>
      <c r="B30" s="28" t="s">
        <v>19</v>
      </c>
      <c r="C30" s="49">
        <v>100</v>
      </c>
      <c r="D30" s="49">
        <v>100</v>
      </c>
      <c r="E30" s="49">
        <v>0</v>
      </c>
      <c r="F30" s="49">
        <v>0</v>
      </c>
      <c r="G30" s="49">
        <f>F30-D30</f>
        <v>-100</v>
      </c>
      <c r="H30" s="50">
        <f t="shared" si="2"/>
        <v>-100</v>
      </c>
    </row>
    <row r="31" spans="1:8" ht="20.100000000000001" customHeight="1" x14ac:dyDescent="0.25">
      <c r="A31" s="74">
        <v>6414</v>
      </c>
      <c r="B31" s="74" t="s">
        <v>20</v>
      </c>
      <c r="C31" s="75">
        <f t="shared" ref="C31:G31" si="19">C32</f>
        <v>400</v>
      </c>
      <c r="D31" s="75">
        <f t="shared" si="19"/>
        <v>1700</v>
      </c>
      <c r="E31" s="75">
        <f t="shared" si="19"/>
        <v>1500</v>
      </c>
      <c r="F31" s="75">
        <f t="shared" si="19"/>
        <v>1280</v>
      </c>
      <c r="G31" s="75">
        <f t="shared" si="19"/>
        <v>-420</v>
      </c>
      <c r="H31" s="76">
        <f t="shared" si="2"/>
        <v>-24.705882352941178</v>
      </c>
    </row>
    <row r="32" spans="1:8" ht="20.100000000000001" customHeight="1" x14ac:dyDescent="0.25">
      <c r="A32" s="28">
        <v>64143</v>
      </c>
      <c r="B32" s="28" t="s">
        <v>21</v>
      </c>
      <c r="C32" s="49">
        <v>400</v>
      </c>
      <c r="D32" s="49">
        <v>1700</v>
      </c>
      <c r="E32" s="49">
        <v>1500</v>
      </c>
      <c r="F32" s="49">
        <v>1280</v>
      </c>
      <c r="G32" s="49">
        <f>F32-D32</f>
        <v>-420</v>
      </c>
      <c r="H32" s="50">
        <f t="shared" si="2"/>
        <v>-24.705882352941178</v>
      </c>
    </row>
    <row r="33" spans="1:8" ht="20.100000000000001" customHeight="1" x14ac:dyDescent="0.25">
      <c r="A33" s="74">
        <v>6415</v>
      </c>
      <c r="B33" s="74" t="s">
        <v>22</v>
      </c>
      <c r="C33" s="75">
        <f t="shared" ref="C33:G33" si="20">C34</f>
        <v>100</v>
      </c>
      <c r="D33" s="75">
        <f t="shared" si="20"/>
        <v>100</v>
      </c>
      <c r="E33" s="75">
        <f t="shared" si="20"/>
        <v>100</v>
      </c>
      <c r="F33" s="75">
        <f t="shared" si="20"/>
        <v>0</v>
      </c>
      <c r="G33" s="75">
        <f t="shared" si="20"/>
        <v>-100</v>
      </c>
      <c r="H33" s="76">
        <f t="shared" si="2"/>
        <v>-100</v>
      </c>
    </row>
    <row r="34" spans="1:8" ht="20.100000000000001" customHeight="1" x14ac:dyDescent="0.25">
      <c r="A34" s="28">
        <v>64151</v>
      </c>
      <c r="B34" s="28" t="s">
        <v>22</v>
      </c>
      <c r="C34" s="49">
        <v>100</v>
      </c>
      <c r="D34" s="49">
        <v>100</v>
      </c>
      <c r="E34" s="49">
        <v>100</v>
      </c>
      <c r="F34" s="49">
        <v>0</v>
      </c>
      <c r="G34" s="49">
        <f>F34-D34</f>
        <v>-100</v>
      </c>
      <c r="H34" s="50">
        <f t="shared" si="2"/>
        <v>-100</v>
      </c>
    </row>
    <row r="35" spans="1:8" ht="20.100000000000001" customHeight="1" x14ac:dyDescent="0.25">
      <c r="A35" s="71">
        <v>642</v>
      </c>
      <c r="B35" s="71" t="s">
        <v>23</v>
      </c>
      <c r="C35" s="72">
        <f t="shared" ref="C35:G36" si="21">C36</f>
        <v>11700</v>
      </c>
      <c r="D35" s="72">
        <f t="shared" si="21"/>
        <v>11900</v>
      </c>
      <c r="E35" s="72">
        <f t="shared" si="21"/>
        <v>12700</v>
      </c>
      <c r="F35" s="72">
        <f t="shared" si="21"/>
        <v>13300</v>
      </c>
      <c r="G35" s="72">
        <f t="shared" si="21"/>
        <v>1400</v>
      </c>
      <c r="H35" s="73">
        <f t="shared" si="2"/>
        <v>11.76470588235294</v>
      </c>
    </row>
    <row r="36" spans="1:8" ht="20.100000000000001" customHeight="1" x14ac:dyDescent="0.25">
      <c r="A36" s="74">
        <v>6429</v>
      </c>
      <c r="B36" s="74" t="s">
        <v>24</v>
      </c>
      <c r="C36" s="75">
        <f t="shared" si="21"/>
        <v>11700</v>
      </c>
      <c r="D36" s="75">
        <f t="shared" si="21"/>
        <v>11900</v>
      </c>
      <c r="E36" s="75">
        <f t="shared" si="21"/>
        <v>12700</v>
      </c>
      <c r="F36" s="75">
        <f t="shared" si="21"/>
        <v>13300</v>
      </c>
      <c r="G36" s="75">
        <f t="shared" si="21"/>
        <v>1400</v>
      </c>
      <c r="H36" s="76">
        <f t="shared" si="2"/>
        <v>11.76470588235294</v>
      </c>
    </row>
    <row r="37" spans="1:8" ht="20.100000000000001" customHeight="1" x14ac:dyDescent="0.25">
      <c r="A37" s="28">
        <v>64299</v>
      </c>
      <c r="B37" s="28" t="s">
        <v>24</v>
      </c>
      <c r="C37" s="49">
        <v>11700</v>
      </c>
      <c r="D37" s="49">
        <v>11900</v>
      </c>
      <c r="E37" s="49">
        <v>12700</v>
      </c>
      <c r="F37" s="49">
        <v>13300</v>
      </c>
      <c r="G37" s="49">
        <f>F37-D37</f>
        <v>1400</v>
      </c>
      <c r="H37" s="50">
        <f t="shared" si="2"/>
        <v>11.76470588235294</v>
      </c>
    </row>
    <row r="38" spans="1:8" ht="20.100000000000001" customHeight="1" x14ac:dyDescent="0.25">
      <c r="A38" s="62">
        <v>65</v>
      </c>
      <c r="B38" s="62" t="s">
        <v>25</v>
      </c>
      <c r="C38" s="63">
        <f t="shared" ref="C38:G39" si="22">C39</f>
        <v>39800</v>
      </c>
      <c r="D38" s="63">
        <f t="shared" si="22"/>
        <v>111500</v>
      </c>
      <c r="E38" s="63">
        <f t="shared" si="22"/>
        <v>110900</v>
      </c>
      <c r="F38" s="63">
        <f t="shared" si="22"/>
        <v>43200</v>
      </c>
      <c r="G38" s="63">
        <f t="shared" si="22"/>
        <v>-68300</v>
      </c>
      <c r="H38" s="64">
        <f t="shared" si="2"/>
        <v>-61.255605381165921</v>
      </c>
    </row>
    <row r="39" spans="1:8" ht="20.100000000000001" customHeight="1" x14ac:dyDescent="0.25">
      <c r="A39" s="71">
        <v>652</v>
      </c>
      <c r="B39" s="71" t="s">
        <v>26</v>
      </c>
      <c r="C39" s="72">
        <f t="shared" si="22"/>
        <v>39800</v>
      </c>
      <c r="D39" s="72">
        <f t="shared" si="22"/>
        <v>111500</v>
      </c>
      <c r="E39" s="72">
        <f t="shared" si="22"/>
        <v>110900</v>
      </c>
      <c r="F39" s="72">
        <f t="shared" si="22"/>
        <v>43200</v>
      </c>
      <c r="G39" s="72">
        <f t="shared" si="22"/>
        <v>-68300</v>
      </c>
      <c r="H39" s="73">
        <f t="shared" si="2"/>
        <v>-61.255605381165921</v>
      </c>
    </row>
    <row r="40" spans="1:8" ht="20.100000000000001" customHeight="1" x14ac:dyDescent="0.25">
      <c r="A40" s="74">
        <v>6526</v>
      </c>
      <c r="B40" s="74" t="s">
        <v>27</v>
      </c>
      <c r="C40" s="75">
        <f t="shared" ref="C40" si="23">SUM(C41:C43)</f>
        <v>39800</v>
      </c>
      <c r="D40" s="75">
        <f t="shared" ref="D40:G40" si="24">SUM(D41:D43)</f>
        <v>111500</v>
      </c>
      <c r="E40" s="75">
        <f t="shared" si="24"/>
        <v>110900</v>
      </c>
      <c r="F40" s="75">
        <f t="shared" si="24"/>
        <v>43200</v>
      </c>
      <c r="G40" s="75">
        <f t="shared" si="24"/>
        <v>-68300</v>
      </c>
      <c r="H40" s="76">
        <f t="shared" si="2"/>
        <v>-61.255605381165921</v>
      </c>
    </row>
    <row r="41" spans="1:8" ht="20.100000000000001" customHeight="1" x14ac:dyDescent="0.25">
      <c r="A41" s="28">
        <v>65264</v>
      </c>
      <c r="B41" s="28" t="s">
        <v>28</v>
      </c>
      <c r="C41" s="49">
        <v>26500</v>
      </c>
      <c r="D41" s="49">
        <v>31900</v>
      </c>
      <c r="E41" s="49">
        <v>30100</v>
      </c>
      <c r="F41" s="49">
        <v>29900</v>
      </c>
      <c r="G41" s="49">
        <f>F41-D41</f>
        <v>-2000</v>
      </c>
      <c r="H41" s="50">
        <f t="shared" si="2"/>
        <v>-6.2695924764890272</v>
      </c>
    </row>
    <row r="42" spans="1:8" ht="20.100000000000001" customHeight="1" x14ac:dyDescent="0.25">
      <c r="A42" s="28">
        <v>65267</v>
      </c>
      <c r="B42" s="28" t="s">
        <v>29</v>
      </c>
      <c r="C42" s="49">
        <v>13300</v>
      </c>
      <c r="D42" s="49">
        <v>79600</v>
      </c>
      <c r="E42" s="49">
        <v>80800</v>
      </c>
      <c r="F42" s="49">
        <v>13300</v>
      </c>
      <c r="G42" s="49">
        <f>F42-D42</f>
        <v>-66300</v>
      </c>
      <c r="H42" s="50">
        <f t="shared" si="2"/>
        <v>-83.291457286432163</v>
      </c>
    </row>
    <row r="43" spans="1:8" ht="20.100000000000001" customHeight="1" x14ac:dyDescent="0.25">
      <c r="A43" s="28">
        <v>65269</v>
      </c>
      <c r="B43" s="28" t="s">
        <v>30</v>
      </c>
      <c r="C43" s="49">
        <v>0</v>
      </c>
      <c r="D43" s="49">
        <v>0</v>
      </c>
      <c r="E43" s="49">
        <v>0</v>
      </c>
      <c r="F43" s="49">
        <v>0</v>
      </c>
      <c r="G43" s="49">
        <f>F43-D43</f>
        <v>0</v>
      </c>
      <c r="H43" s="50" t="e">
        <f t="shared" si="2"/>
        <v>#DIV/0!</v>
      </c>
    </row>
    <row r="44" spans="1:8" ht="20.100000000000001" customHeight="1" x14ac:dyDescent="0.25">
      <c r="A44" s="62">
        <v>66</v>
      </c>
      <c r="B44" s="62" t="s">
        <v>31</v>
      </c>
      <c r="C44" s="63">
        <f t="shared" ref="C44" si="25">C45+C50</f>
        <v>10289300</v>
      </c>
      <c r="D44" s="63">
        <f t="shared" ref="D44:G44" si="26">D45+D50</f>
        <v>5481500</v>
      </c>
      <c r="E44" s="63">
        <f t="shared" si="26"/>
        <v>5472400</v>
      </c>
      <c r="F44" s="63">
        <f t="shared" si="26"/>
        <v>5843100</v>
      </c>
      <c r="G44" s="63">
        <f t="shared" si="26"/>
        <v>361600</v>
      </c>
      <c r="H44" s="64">
        <f t="shared" si="2"/>
        <v>6.5967344704916542</v>
      </c>
    </row>
    <row r="45" spans="1:8" ht="20.100000000000001" customHeight="1" x14ac:dyDescent="0.25">
      <c r="A45" s="71">
        <v>661</v>
      </c>
      <c r="B45" s="71" t="s">
        <v>32</v>
      </c>
      <c r="C45" s="72">
        <f t="shared" ref="C45" si="27">C46+C48</f>
        <v>10289300</v>
      </c>
      <c r="D45" s="72">
        <f t="shared" ref="D45:G45" si="28">D46+D48</f>
        <v>5471500</v>
      </c>
      <c r="E45" s="72">
        <f t="shared" si="28"/>
        <v>5463200</v>
      </c>
      <c r="F45" s="72">
        <f t="shared" si="28"/>
        <v>5843100</v>
      </c>
      <c r="G45" s="72">
        <f t="shared" si="28"/>
        <v>371600</v>
      </c>
      <c r="H45" s="73">
        <f t="shared" si="2"/>
        <v>6.7915562460020107</v>
      </c>
    </row>
    <row r="46" spans="1:8" ht="20.100000000000001" customHeight="1" x14ac:dyDescent="0.25">
      <c r="A46" s="84">
        <v>6614</v>
      </c>
      <c r="B46" s="84" t="s">
        <v>33</v>
      </c>
      <c r="C46" s="85">
        <f t="shared" ref="C46:G46" si="29">C47</f>
        <v>3300</v>
      </c>
      <c r="D46" s="85">
        <f t="shared" si="29"/>
        <v>3300</v>
      </c>
      <c r="E46" s="85">
        <f t="shared" si="29"/>
        <v>2200</v>
      </c>
      <c r="F46" s="85">
        <f t="shared" si="29"/>
        <v>3300</v>
      </c>
      <c r="G46" s="85">
        <f t="shared" si="29"/>
        <v>0</v>
      </c>
      <c r="H46" s="86">
        <f t="shared" si="2"/>
        <v>0</v>
      </c>
    </row>
    <row r="47" spans="1:8" ht="20.100000000000001" customHeight="1" x14ac:dyDescent="0.25">
      <c r="A47" s="28">
        <v>66141</v>
      </c>
      <c r="B47" s="28" t="s">
        <v>34</v>
      </c>
      <c r="C47" s="49">
        <v>3300</v>
      </c>
      <c r="D47" s="49">
        <v>3300</v>
      </c>
      <c r="E47" s="49">
        <v>2200</v>
      </c>
      <c r="F47" s="49">
        <v>3300</v>
      </c>
      <c r="G47" s="49">
        <f>F47-D47</f>
        <v>0</v>
      </c>
      <c r="H47" s="50">
        <f t="shared" si="2"/>
        <v>0</v>
      </c>
    </row>
    <row r="48" spans="1:8" ht="20.100000000000001" customHeight="1" x14ac:dyDescent="0.25">
      <c r="A48" s="74">
        <v>6615</v>
      </c>
      <c r="B48" s="74" t="s">
        <v>33</v>
      </c>
      <c r="C48" s="75">
        <f t="shared" ref="C48:G48" si="30">C49</f>
        <v>10286000</v>
      </c>
      <c r="D48" s="75">
        <f t="shared" si="30"/>
        <v>5468200</v>
      </c>
      <c r="E48" s="75">
        <f t="shared" si="30"/>
        <v>5461000</v>
      </c>
      <c r="F48" s="75">
        <f t="shared" si="30"/>
        <v>5839800</v>
      </c>
      <c r="G48" s="75">
        <f t="shared" si="30"/>
        <v>371600</v>
      </c>
      <c r="H48" s="76">
        <f t="shared" si="2"/>
        <v>6.7956548772905165</v>
      </c>
    </row>
    <row r="49" spans="1:8" ht="20.100000000000001" customHeight="1" x14ac:dyDescent="0.25">
      <c r="A49" s="28">
        <v>66151</v>
      </c>
      <c r="B49" s="28" t="s">
        <v>33</v>
      </c>
      <c r="C49" s="49">
        <v>10286000</v>
      </c>
      <c r="D49" s="49">
        <v>5468200</v>
      </c>
      <c r="E49" s="49">
        <v>5461000</v>
      </c>
      <c r="F49" s="49">
        <v>5839800</v>
      </c>
      <c r="G49" s="49">
        <f>F49-D49</f>
        <v>371600</v>
      </c>
      <c r="H49" s="50">
        <f t="shared" si="2"/>
        <v>6.7956548772905165</v>
      </c>
    </row>
    <row r="50" spans="1:8" ht="20.100000000000001" customHeight="1" x14ac:dyDescent="0.25">
      <c r="A50" s="71">
        <v>663</v>
      </c>
      <c r="B50" s="71" t="s">
        <v>35</v>
      </c>
      <c r="C50" s="72">
        <f t="shared" ref="C50" si="31">C51+C53</f>
        <v>0</v>
      </c>
      <c r="D50" s="72">
        <f t="shared" ref="D50:G50" si="32">D51+D53</f>
        <v>10000</v>
      </c>
      <c r="E50" s="72">
        <f t="shared" si="32"/>
        <v>9200</v>
      </c>
      <c r="F50" s="72">
        <f t="shared" si="32"/>
        <v>0</v>
      </c>
      <c r="G50" s="72">
        <f t="shared" si="32"/>
        <v>-10000</v>
      </c>
      <c r="H50" s="73">
        <f t="shared" si="2"/>
        <v>-100</v>
      </c>
    </row>
    <row r="51" spans="1:8" ht="20.100000000000001" customHeight="1" x14ac:dyDescent="0.25">
      <c r="A51" s="74">
        <v>6631</v>
      </c>
      <c r="B51" s="74" t="s">
        <v>36</v>
      </c>
      <c r="C51" s="75">
        <f t="shared" ref="C51:G51" si="33">C52</f>
        <v>0</v>
      </c>
      <c r="D51" s="75">
        <f t="shared" si="33"/>
        <v>10000</v>
      </c>
      <c r="E51" s="75">
        <f t="shared" si="33"/>
        <v>9200</v>
      </c>
      <c r="F51" s="75">
        <f t="shared" si="33"/>
        <v>0</v>
      </c>
      <c r="G51" s="75">
        <f t="shared" si="33"/>
        <v>-10000</v>
      </c>
      <c r="H51" s="76">
        <f t="shared" si="2"/>
        <v>-100</v>
      </c>
    </row>
    <row r="52" spans="1:8" ht="20.100000000000001" customHeight="1" x14ac:dyDescent="0.25">
      <c r="A52" s="28">
        <v>66313</v>
      </c>
      <c r="B52" s="28" t="s">
        <v>37</v>
      </c>
      <c r="C52" s="49">
        <v>0</v>
      </c>
      <c r="D52" s="49">
        <v>10000</v>
      </c>
      <c r="E52" s="49">
        <v>9200</v>
      </c>
      <c r="F52" s="49">
        <v>0</v>
      </c>
      <c r="G52" s="49">
        <f>F52-D52</f>
        <v>-10000</v>
      </c>
      <c r="H52" s="50">
        <f t="shared" si="2"/>
        <v>-100</v>
      </c>
    </row>
    <row r="53" spans="1:8" ht="20.100000000000001" customHeight="1" x14ac:dyDescent="0.25">
      <c r="A53" s="74">
        <v>6632</v>
      </c>
      <c r="B53" s="74" t="s">
        <v>38</v>
      </c>
      <c r="C53" s="75">
        <f t="shared" ref="C53:G53" si="34">C54</f>
        <v>0</v>
      </c>
      <c r="D53" s="75">
        <v>0</v>
      </c>
      <c r="E53" s="75">
        <f t="shared" si="34"/>
        <v>0</v>
      </c>
      <c r="F53" s="75">
        <f t="shared" si="34"/>
        <v>0</v>
      </c>
      <c r="G53" s="75">
        <f t="shared" si="34"/>
        <v>0</v>
      </c>
      <c r="H53" s="76" t="e">
        <f t="shared" si="2"/>
        <v>#DIV/0!</v>
      </c>
    </row>
    <row r="54" spans="1:8" ht="20.100000000000001" customHeight="1" x14ac:dyDescent="0.25">
      <c r="A54" s="28">
        <v>66323</v>
      </c>
      <c r="B54" s="28" t="s">
        <v>39</v>
      </c>
      <c r="C54" s="49">
        <v>0</v>
      </c>
      <c r="D54" s="49">
        <v>0</v>
      </c>
      <c r="E54" s="49">
        <v>0</v>
      </c>
      <c r="F54" s="49">
        <v>0</v>
      </c>
      <c r="G54" s="49">
        <f>F54-D54</f>
        <v>0</v>
      </c>
      <c r="H54" s="50" t="e">
        <f t="shared" si="2"/>
        <v>#DIV/0!</v>
      </c>
    </row>
    <row r="55" spans="1:8" ht="20.100000000000001" customHeight="1" x14ac:dyDescent="0.25">
      <c r="A55" s="62">
        <v>67</v>
      </c>
      <c r="B55" s="62" t="s">
        <v>40</v>
      </c>
      <c r="C55" s="63">
        <f t="shared" ref="C55" si="35">C56+C61</f>
        <v>15759500</v>
      </c>
      <c r="D55" s="63">
        <f t="shared" ref="D55:G55" si="36">D56+D61</f>
        <v>17076100</v>
      </c>
      <c r="E55" s="63">
        <f t="shared" si="36"/>
        <v>16208100</v>
      </c>
      <c r="F55" s="63">
        <f t="shared" si="36"/>
        <v>11047820</v>
      </c>
      <c r="G55" s="63">
        <f t="shared" si="36"/>
        <v>-6028280</v>
      </c>
      <c r="H55" s="64">
        <f t="shared" si="2"/>
        <v>-35.30244025275092</v>
      </c>
    </row>
    <row r="56" spans="1:8" ht="20.100000000000001" customHeight="1" x14ac:dyDescent="0.25">
      <c r="A56" s="71">
        <v>671</v>
      </c>
      <c r="B56" s="71" t="s">
        <v>41</v>
      </c>
      <c r="C56" s="72">
        <f t="shared" ref="C56" si="37">C57+C59</f>
        <v>496400</v>
      </c>
      <c r="D56" s="72">
        <f t="shared" ref="D56:G56" si="38">D57+D59</f>
        <v>496400</v>
      </c>
      <c r="E56" s="72">
        <f t="shared" si="38"/>
        <v>201700</v>
      </c>
      <c r="F56" s="72">
        <f t="shared" si="38"/>
        <v>430020</v>
      </c>
      <c r="G56" s="72">
        <f t="shared" si="38"/>
        <v>-66380</v>
      </c>
      <c r="H56" s="73">
        <f t="shared" si="2"/>
        <v>-13.372280419016921</v>
      </c>
    </row>
    <row r="57" spans="1:8" ht="20.100000000000001" customHeight="1" x14ac:dyDescent="0.25">
      <c r="A57" s="74">
        <v>6711</v>
      </c>
      <c r="B57" s="74" t="s">
        <v>42</v>
      </c>
      <c r="C57" s="75">
        <f t="shared" ref="C57:G57" si="39">C58</f>
        <v>297300</v>
      </c>
      <c r="D57" s="75">
        <f t="shared" si="39"/>
        <v>297300</v>
      </c>
      <c r="E57" s="75">
        <f t="shared" si="39"/>
        <v>201700</v>
      </c>
      <c r="F57" s="75">
        <f t="shared" si="39"/>
        <v>297300</v>
      </c>
      <c r="G57" s="75">
        <f t="shared" si="39"/>
        <v>0</v>
      </c>
      <c r="H57" s="76">
        <f t="shared" si="2"/>
        <v>0</v>
      </c>
    </row>
    <row r="58" spans="1:8" ht="20.100000000000001" customHeight="1" x14ac:dyDescent="0.25">
      <c r="A58" s="28">
        <v>67111</v>
      </c>
      <c r="B58" s="28" t="s">
        <v>42</v>
      </c>
      <c r="C58" s="49">
        <v>297300</v>
      </c>
      <c r="D58" s="49">
        <v>297300</v>
      </c>
      <c r="E58" s="49">
        <v>201700</v>
      </c>
      <c r="F58" s="49">
        <v>297300</v>
      </c>
      <c r="G58" s="49">
        <f>F58-D58</f>
        <v>0</v>
      </c>
      <c r="H58" s="50">
        <f t="shared" si="2"/>
        <v>0</v>
      </c>
    </row>
    <row r="59" spans="1:8" ht="20.100000000000001" customHeight="1" x14ac:dyDescent="0.25">
      <c r="A59" s="74">
        <v>6712</v>
      </c>
      <c r="B59" s="74" t="s">
        <v>43</v>
      </c>
      <c r="C59" s="75">
        <f t="shared" ref="C59:G59" si="40">C60</f>
        <v>199100</v>
      </c>
      <c r="D59" s="75">
        <f t="shared" si="40"/>
        <v>199100</v>
      </c>
      <c r="E59" s="75">
        <f t="shared" si="40"/>
        <v>0</v>
      </c>
      <c r="F59" s="75">
        <f t="shared" si="40"/>
        <v>132720</v>
      </c>
      <c r="G59" s="75">
        <f t="shared" si="40"/>
        <v>-66380</v>
      </c>
      <c r="H59" s="76">
        <f t="shared" si="2"/>
        <v>-33.340030135610242</v>
      </c>
    </row>
    <row r="60" spans="1:8" ht="20.100000000000001" customHeight="1" x14ac:dyDescent="0.25">
      <c r="A60" s="28">
        <v>67121</v>
      </c>
      <c r="B60" s="28" t="s">
        <v>43</v>
      </c>
      <c r="C60" s="49">
        <v>199100</v>
      </c>
      <c r="D60" s="49">
        <v>199100</v>
      </c>
      <c r="E60" s="49">
        <v>0</v>
      </c>
      <c r="F60" s="49">
        <v>132720</v>
      </c>
      <c r="G60" s="49">
        <f>F60-D60</f>
        <v>-66380</v>
      </c>
      <c r="H60" s="50">
        <f t="shared" si="2"/>
        <v>-33.340030135610242</v>
      </c>
    </row>
    <row r="61" spans="1:8" ht="20.100000000000001" customHeight="1" x14ac:dyDescent="0.25">
      <c r="A61" s="71">
        <v>673</v>
      </c>
      <c r="B61" s="71" t="s">
        <v>44</v>
      </c>
      <c r="C61" s="72">
        <f t="shared" ref="C61:G62" si="41">C62</f>
        <v>15263100</v>
      </c>
      <c r="D61" s="72">
        <f t="shared" si="41"/>
        <v>16579700</v>
      </c>
      <c r="E61" s="72">
        <f t="shared" si="41"/>
        <v>16006400</v>
      </c>
      <c r="F61" s="72">
        <f t="shared" si="41"/>
        <v>10617800</v>
      </c>
      <c r="G61" s="72">
        <f t="shared" si="41"/>
        <v>-5961900</v>
      </c>
      <c r="H61" s="73">
        <f t="shared" si="2"/>
        <v>-35.959034240667805</v>
      </c>
    </row>
    <row r="62" spans="1:8" ht="20.100000000000001" customHeight="1" x14ac:dyDescent="0.25">
      <c r="A62" s="74">
        <v>6731</v>
      </c>
      <c r="B62" s="74" t="s">
        <v>44</v>
      </c>
      <c r="C62" s="75">
        <f t="shared" si="41"/>
        <v>15263100</v>
      </c>
      <c r="D62" s="75">
        <f t="shared" si="41"/>
        <v>16579700</v>
      </c>
      <c r="E62" s="75">
        <f t="shared" si="41"/>
        <v>16006400</v>
      </c>
      <c r="F62" s="75">
        <f t="shared" si="41"/>
        <v>10617800</v>
      </c>
      <c r="G62" s="75">
        <f t="shared" si="41"/>
        <v>-5961900</v>
      </c>
      <c r="H62" s="76">
        <f t="shared" si="2"/>
        <v>-35.959034240667805</v>
      </c>
    </row>
    <row r="63" spans="1:8" ht="20.100000000000001" customHeight="1" x14ac:dyDescent="0.25">
      <c r="A63" s="28">
        <v>67311</v>
      </c>
      <c r="B63" s="28" t="s">
        <v>44</v>
      </c>
      <c r="C63" s="49">
        <v>15263100</v>
      </c>
      <c r="D63" s="49">
        <v>16579700</v>
      </c>
      <c r="E63" s="49">
        <v>16006400</v>
      </c>
      <c r="F63" s="49">
        <v>10617800</v>
      </c>
      <c r="G63" s="49">
        <f>F63-D63</f>
        <v>-5961900</v>
      </c>
      <c r="H63" s="50">
        <f>G63/D63*100</f>
        <v>-35.959034240667805</v>
      </c>
    </row>
    <row r="64" spans="1:8" ht="20.100000000000001" customHeight="1" x14ac:dyDescent="0.25">
      <c r="A64" s="16">
        <v>68</v>
      </c>
      <c r="B64" s="16" t="s">
        <v>294</v>
      </c>
      <c r="C64" s="17">
        <f>C65</f>
        <v>0</v>
      </c>
      <c r="D64" s="17">
        <f t="shared" ref="D64:G66" si="42">D65</f>
        <v>2700</v>
      </c>
      <c r="E64" s="17">
        <f t="shared" si="42"/>
        <v>2800</v>
      </c>
      <c r="F64" s="17">
        <f t="shared" si="42"/>
        <v>0</v>
      </c>
      <c r="G64" s="17">
        <f t="shared" si="42"/>
        <v>-2700</v>
      </c>
      <c r="H64" s="18">
        <f t="shared" si="2"/>
        <v>-100</v>
      </c>
    </row>
    <row r="65" spans="1:8" ht="20.100000000000001" customHeight="1" x14ac:dyDescent="0.25">
      <c r="A65" s="20">
        <v>683</v>
      </c>
      <c r="B65" s="20" t="s">
        <v>294</v>
      </c>
      <c r="C65" s="21">
        <f>C66</f>
        <v>0</v>
      </c>
      <c r="D65" s="21">
        <f t="shared" si="42"/>
        <v>2700</v>
      </c>
      <c r="E65" s="21">
        <f t="shared" si="42"/>
        <v>2800</v>
      </c>
      <c r="F65" s="21">
        <f t="shared" si="42"/>
        <v>0</v>
      </c>
      <c r="G65" s="21">
        <f t="shared" si="42"/>
        <v>-2700</v>
      </c>
      <c r="H65" s="22">
        <f t="shared" si="2"/>
        <v>-100</v>
      </c>
    </row>
    <row r="66" spans="1:8" ht="20.100000000000001" customHeight="1" x14ac:dyDescent="0.25">
      <c r="A66" s="24">
        <v>6831</v>
      </c>
      <c r="B66" s="24" t="s">
        <v>294</v>
      </c>
      <c r="C66" s="25">
        <f>C67</f>
        <v>0</v>
      </c>
      <c r="D66" s="25">
        <f t="shared" si="42"/>
        <v>2700</v>
      </c>
      <c r="E66" s="25">
        <f t="shared" si="42"/>
        <v>2800</v>
      </c>
      <c r="F66" s="25">
        <f t="shared" si="42"/>
        <v>0</v>
      </c>
      <c r="G66" s="25">
        <f t="shared" si="42"/>
        <v>-2700</v>
      </c>
      <c r="H66" s="26">
        <f t="shared" si="2"/>
        <v>-100</v>
      </c>
    </row>
    <row r="67" spans="1:8" ht="20.100000000000001" customHeight="1" x14ac:dyDescent="0.25">
      <c r="A67" s="28">
        <v>68311</v>
      </c>
      <c r="B67" s="28" t="s">
        <v>294</v>
      </c>
      <c r="C67" s="29">
        <v>0</v>
      </c>
      <c r="D67" s="49">
        <v>2700</v>
      </c>
      <c r="E67" s="29">
        <v>2800</v>
      </c>
      <c r="F67" s="29">
        <v>0</v>
      </c>
      <c r="G67" s="49">
        <f>F67-D67</f>
        <v>-2700</v>
      </c>
      <c r="H67" s="50">
        <f t="shared" si="2"/>
        <v>-100</v>
      </c>
    </row>
  </sheetData>
  <mergeCells count="1">
    <mergeCell ref="A1:H1"/>
  </mergeCells>
  <pageMargins left="0.70866141732283472" right="0.70866141732283472" top="0.74803149606299213" bottom="0.55118110236220474" header="0.31496062992125984" footer="0.31496062992125984"/>
  <pageSetup paperSize="8" fitToHeight="0" orientation="landscape" r:id="rId1"/>
  <headerFooter>
    <oddHeader>&amp;LUpravno vijeće
29.12.2022.&amp;CFinancijski plan prihoda i rashoda za 2023. godinu &amp;R22. sjednica
Točka 4. dnevnog reda</oddHeader>
    <oddFooter>&amp;LNastavni zavod za javno zdravstvo "Dr. Andrija Štampar"&amp;C&amp;A&amp;R&amp;P/&amp;N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DE46-CA68-4395-B085-732CAA544C58}">
  <sheetPr>
    <tabColor theme="9" tint="0.39997558519241921"/>
    <pageSetUpPr fitToPage="1"/>
  </sheetPr>
  <dimension ref="A1:M217"/>
  <sheetViews>
    <sheetView zoomScaleNormal="100" workbookViewId="0">
      <selection activeCell="H3" sqref="A3:H3"/>
    </sheetView>
  </sheetViews>
  <sheetFormatPr defaultRowHeight="15" x14ac:dyDescent="0.25"/>
  <cols>
    <col min="1" max="1" width="10.7109375" style="3" customWidth="1"/>
    <col min="2" max="2" width="60.7109375" style="4" customWidth="1"/>
    <col min="3" max="7" width="20.7109375" style="4" customWidth="1"/>
    <col min="8" max="8" width="20.7109375" style="36" customWidth="1"/>
    <col min="9" max="9" width="10.140625" style="36" customWidth="1"/>
    <col min="10" max="10" width="12.7109375" style="37" bestFit="1" customWidth="1"/>
    <col min="11" max="11" width="10.85546875" style="37" bestFit="1" customWidth="1"/>
    <col min="12" max="16384" width="9.140625" style="37"/>
  </cols>
  <sheetData>
    <row r="1" spans="1:13" ht="20.100000000000001" customHeight="1" thickTop="1" thickBot="1" x14ac:dyDescent="0.3">
      <c r="A1" s="89" t="s">
        <v>303</v>
      </c>
      <c r="B1" s="89"/>
      <c r="C1" s="89"/>
      <c r="D1" s="89"/>
      <c r="E1" s="89"/>
      <c r="F1" s="89"/>
      <c r="G1" s="89"/>
      <c r="H1" s="89"/>
    </row>
    <row r="2" spans="1:13" ht="16.5" thickTop="1" thickBot="1" x14ac:dyDescent="0.3"/>
    <row r="3" spans="1:13" ht="38.25" x14ac:dyDescent="0.25">
      <c r="A3" s="7" t="s">
        <v>0</v>
      </c>
      <c r="B3" s="7" t="s">
        <v>1</v>
      </c>
      <c r="C3" s="7" t="s">
        <v>299</v>
      </c>
      <c r="D3" s="7" t="s">
        <v>306</v>
      </c>
      <c r="E3" s="7" t="s">
        <v>300</v>
      </c>
      <c r="F3" s="7" t="s">
        <v>297</v>
      </c>
      <c r="G3" s="7" t="s">
        <v>301</v>
      </c>
      <c r="H3" s="9" t="s">
        <v>302</v>
      </c>
    </row>
    <row r="4" spans="1:13" ht="9.9499999999999993" customHeight="1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9">
        <v>8</v>
      </c>
    </row>
    <row r="5" spans="1:13" ht="20.100000000000001" customHeight="1" x14ac:dyDescent="0.25">
      <c r="A5" s="11">
        <v>3</v>
      </c>
      <c r="B5" s="12" t="s">
        <v>45</v>
      </c>
      <c r="C5" s="40">
        <f>C6+C31+C194+C214+C207</f>
        <v>24083300</v>
      </c>
      <c r="D5" s="40">
        <f>D6+D31+D194+D214+D207</f>
        <v>21699300</v>
      </c>
      <c r="E5" s="40">
        <f>E6+E31+E194+E214+E207</f>
        <v>17099300</v>
      </c>
      <c r="F5" s="40">
        <f>F6+F31+F194+F214+F207</f>
        <v>19178400</v>
      </c>
      <c r="G5" s="40">
        <f>F5-D5</f>
        <v>-2520900</v>
      </c>
      <c r="H5" s="41">
        <f>G5/D5*100</f>
        <v>-11.617425446903818</v>
      </c>
      <c r="J5" s="42"/>
      <c r="K5" s="42"/>
      <c r="L5" s="42"/>
      <c r="M5" s="42"/>
    </row>
    <row r="6" spans="1:13" ht="20.100000000000001" customHeight="1" x14ac:dyDescent="0.25">
      <c r="A6" s="15">
        <v>31</v>
      </c>
      <c r="B6" s="16" t="s">
        <v>46</v>
      </c>
      <c r="C6" s="43">
        <f>C7+C15+C24</f>
        <v>13134200</v>
      </c>
      <c r="D6" s="43">
        <f>D7+D15+D24</f>
        <v>12313200</v>
      </c>
      <c r="E6" s="43">
        <f>E7+E15+E24</f>
        <v>10994500</v>
      </c>
      <c r="F6" s="43">
        <f>F7+F15+F24</f>
        <v>12623100</v>
      </c>
      <c r="G6" s="43">
        <f t="shared" ref="G6:G69" si="0">F6-D6</f>
        <v>309900</v>
      </c>
      <c r="H6" s="44">
        <f t="shared" ref="H6:H69" si="1">G6/D6*100</f>
        <v>2.5168112269759284</v>
      </c>
      <c r="J6" s="42"/>
      <c r="K6" s="42"/>
    </row>
    <row r="7" spans="1:13" ht="20.100000000000001" customHeight="1" x14ac:dyDescent="0.25">
      <c r="A7" s="19">
        <v>311</v>
      </c>
      <c r="B7" s="20" t="s">
        <v>47</v>
      </c>
      <c r="C7" s="45">
        <f>C8+C11+C13</f>
        <v>10686200</v>
      </c>
      <c r="D7" s="45">
        <f t="shared" ref="D7:E7" si="2">D8+D11+D13</f>
        <v>9869200</v>
      </c>
      <c r="E7" s="45">
        <f t="shared" si="2"/>
        <v>8954500</v>
      </c>
      <c r="F7" s="45">
        <f>F8+F11+F13</f>
        <v>10108100</v>
      </c>
      <c r="G7" s="45">
        <f t="shared" si="0"/>
        <v>238900</v>
      </c>
      <c r="H7" s="46">
        <f t="shared" si="1"/>
        <v>2.4206622623920886</v>
      </c>
      <c r="J7" s="42"/>
      <c r="K7" s="42"/>
    </row>
    <row r="8" spans="1:13" ht="20.100000000000001" customHeight="1" x14ac:dyDescent="0.25">
      <c r="A8" s="23">
        <v>3111</v>
      </c>
      <c r="B8" s="24" t="s">
        <v>48</v>
      </c>
      <c r="C8" s="47">
        <f>C9+C10</f>
        <v>9688800</v>
      </c>
      <c r="D8" s="47">
        <f t="shared" ref="D8:F8" si="3">D9+D10</f>
        <v>9310500</v>
      </c>
      <c r="E8" s="47">
        <f t="shared" si="3"/>
        <v>8438700</v>
      </c>
      <c r="F8" s="47">
        <f t="shared" si="3"/>
        <v>9808200</v>
      </c>
      <c r="G8" s="47">
        <f t="shared" si="0"/>
        <v>497700</v>
      </c>
      <c r="H8" s="48">
        <f t="shared" si="1"/>
        <v>5.3455775737071045</v>
      </c>
      <c r="J8" s="42"/>
      <c r="K8" s="42"/>
    </row>
    <row r="9" spans="1:13" ht="20.100000000000001" customHeight="1" x14ac:dyDescent="0.25">
      <c r="A9" s="27">
        <v>31111</v>
      </c>
      <c r="B9" s="28" t="s">
        <v>49</v>
      </c>
      <c r="C9" s="49">
        <v>9688800</v>
      </c>
      <c r="D9" s="49">
        <v>9290600</v>
      </c>
      <c r="E9" s="49">
        <v>8425500</v>
      </c>
      <c r="F9" s="49">
        <v>9788300</v>
      </c>
      <c r="G9" s="49">
        <f t="shared" si="0"/>
        <v>497700</v>
      </c>
      <c r="H9" s="50">
        <f t="shared" si="1"/>
        <v>5.3570275332056054</v>
      </c>
      <c r="J9" s="42"/>
      <c r="K9" s="42"/>
    </row>
    <row r="10" spans="1:13" ht="20.100000000000001" customHeight="1" x14ac:dyDescent="0.25">
      <c r="A10" s="27" t="s">
        <v>51</v>
      </c>
      <c r="B10" s="28" t="s">
        <v>50</v>
      </c>
      <c r="C10" s="49">
        <v>0</v>
      </c>
      <c r="D10" s="49">
        <v>19900</v>
      </c>
      <c r="E10" s="49">
        <v>13200</v>
      </c>
      <c r="F10" s="49">
        <v>19900</v>
      </c>
      <c r="G10" s="49">
        <f t="shared" si="0"/>
        <v>0</v>
      </c>
      <c r="H10" s="50">
        <f t="shared" si="1"/>
        <v>0</v>
      </c>
      <c r="J10" s="42"/>
      <c r="K10" s="42"/>
    </row>
    <row r="11" spans="1:13" ht="20.100000000000001" customHeight="1" x14ac:dyDescent="0.25">
      <c r="A11" s="23">
        <v>3112</v>
      </c>
      <c r="B11" s="24" t="s">
        <v>52</v>
      </c>
      <c r="C11" s="47">
        <f t="shared" ref="C11:F11" si="4">C12</f>
        <v>2000</v>
      </c>
      <c r="D11" s="47">
        <f t="shared" si="4"/>
        <v>1300</v>
      </c>
      <c r="E11" s="47">
        <f t="shared" si="4"/>
        <v>1200</v>
      </c>
      <c r="F11" s="47">
        <f t="shared" si="4"/>
        <v>1300</v>
      </c>
      <c r="G11" s="47">
        <f t="shared" si="0"/>
        <v>0</v>
      </c>
      <c r="H11" s="48">
        <f t="shared" si="1"/>
        <v>0</v>
      </c>
      <c r="J11" s="42"/>
      <c r="K11" s="42"/>
    </row>
    <row r="12" spans="1:13" ht="20.100000000000001" customHeight="1" x14ac:dyDescent="0.25">
      <c r="A12" s="27">
        <v>31124</v>
      </c>
      <c r="B12" s="28" t="s">
        <v>53</v>
      </c>
      <c r="C12" s="49">
        <v>2000</v>
      </c>
      <c r="D12" s="49">
        <v>1300</v>
      </c>
      <c r="E12" s="49">
        <v>1200</v>
      </c>
      <c r="F12" s="49">
        <v>1300</v>
      </c>
      <c r="G12" s="49">
        <f t="shared" si="0"/>
        <v>0</v>
      </c>
      <c r="H12" s="50">
        <f t="shared" si="1"/>
        <v>0</v>
      </c>
      <c r="J12" s="42"/>
      <c r="K12" s="42"/>
    </row>
    <row r="13" spans="1:13" ht="20.100000000000001" customHeight="1" x14ac:dyDescent="0.25">
      <c r="A13" s="23">
        <v>3113</v>
      </c>
      <c r="B13" s="24" t="s">
        <v>54</v>
      </c>
      <c r="C13" s="47">
        <f t="shared" ref="C13:F13" si="5">C14</f>
        <v>995400</v>
      </c>
      <c r="D13" s="47">
        <f t="shared" si="5"/>
        <v>557400</v>
      </c>
      <c r="E13" s="47">
        <f t="shared" si="5"/>
        <v>514600</v>
      </c>
      <c r="F13" s="47">
        <f t="shared" si="5"/>
        <v>298600</v>
      </c>
      <c r="G13" s="47">
        <f t="shared" si="0"/>
        <v>-258800</v>
      </c>
      <c r="H13" s="48">
        <f t="shared" si="1"/>
        <v>-46.42985288841048</v>
      </c>
      <c r="J13" s="42"/>
      <c r="K13" s="42"/>
    </row>
    <row r="14" spans="1:13" ht="20.100000000000001" customHeight="1" x14ac:dyDescent="0.25">
      <c r="A14" s="27">
        <v>31131</v>
      </c>
      <c r="B14" s="28" t="s">
        <v>54</v>
      </c>
      <c r="C14" s="49">
        <v>995400</v>
      </c>
      <c r="D14" s="49">
        <v>557400</v>
      </c>
      <c r="E14" s="49">
        <v>514600</v>
      </c>
      <c r="F14" s="49">
        <v>298600</v>
      </c>
      <c r="G14" s="49">
        <v>-258800</v>
      </c>
      <c r="H14" s="50">
        <f t="shared" si="1"/>
        <v>-46.42985288841048</v>
      </c>
      <c r="J14" s="42"/>
      <c r="K14" s="42"/>
    </row>
    <row r="15" spans="1:13" ht="20.100000000000001" customHeight="1" x14ac:dyDescent="0.25">
      <c r="A15" s="19">
        <v>312</v>
      </c>
      <c r="B15" s="20" t="s">
        <v>55</v>
      </c>
      <c r="C15" s="45">
        <f t="shared" ref="C15:F15" si="6">C16</f>
        <v>795600</v>
      </c>
      <c r="D15" s="45">
        <f t="shared" si="6"/>
        <v>946300</v>
      </c>
      <c r="E15" s="45">
        <f t="shared" si="6"/>
        <v>678400</v>
      </c>
      <c r="F15" s="45">
        <f t="shared" si="6"/>
        <v>844800</v>
      </c>
      <c r="G15" s="45">
        <f t="shared" si="0"/>
        <v>-101500</v>
      </c>
      <c r="H15" s="46">
        <f t="shared" si="1"/>
        <v>-10.725985416886823</v>
      </c>
      <c r="J15" s="42"/>
      <c r="K15" s="42"/>
    </row>
    <row r="16" spans="1:13" ht="20.100000000000001" customHeight="1" x14ac:dyDescent="0.25">
      <c r="A16" s="23">
        <v>3121</v>
      </c>
      <c r="B16" s="24" t="s">
        <v>55</v>
      </c>
      <c r="C16" s="47">
        <f t="shared" ref="C16:E16" si="7">SUM(C17:C23)</f>
        <v>795600</v>
      </c>
      <c r="D16" s="47">
        <f t="shared" si="7"/>
        <v>946300</v>
      </c>
      <c r="E16" s="47">
        <f t="shared" si="7"/>
        <v>678400</v>
      </c>
      <c r="F16" s="47">
        <f t="shared" ref="F16" si="8">SUM(F17:F23)</f>
        <v>844800</v>
      </c>
      <c r="G16" s="47">
        <f t="shared" si="0"/>
        <v>-101500</v>
      </c>
      <c r="H16" s="48">
        <f t="shared" si="1"/>
        <v>-10.725985416886823</v>
      </c>
      <c r="J16" s="42"/>
      <c r="K16" s="42"/>
    </row>
    <row r="17" spans="1:11" ht="20.100000000000001" customHeight="1" x14ac:dyDescent="0.25">
      <c r="A17" s="27">
        <v>31211</v>
      </c>
      <c r="B17" s="28" t="s">
        <v>56</v>
      </c>
      <c r="C17" s="49">
        <v>199100</v>
      </c>
      <c r="D17" s="49">
        <v>351700</v>
      </c>
      <c r="E17" s="49">
        <v>251300</v>
      </c>
      <c r="F17" s="49">
        <v>165900</v>
      </c>
      <c r="G17" s="49">
        <f t="shared" si="0"/>
        <v>-185800</v>
      </c>
      <c r="H17" s="50">
        <f t="shared" si="1"/>
        <v>-52.829115723628092</v>
      </c>
      <c r="J17" s="42"/>
      <c r="K17" s="42"/>
    </row>
    <row r="18" spans="1:11" ht="20.100000000000001" customHeight="1" x14ac:dyDescent="0.25">
      <c r="A18" s="27">
        <v>31212</v>
      </c>
      <c r="B18" s="28" t="s">
        <v>57</v>
      </c>
      <c r="C18" s="49">
        <v>132700</v>
      </c>
      <c r="D18" s="49">
        <v>146000</v>
      </c>
      <c r="E18" s="49">
        <v>33500</v>
      </c>
      <c r="F18" s="49">
        <v>139400</v>
      </c>
      <c r="G18" s="49">
        <f t="shared" si="0"/>
        <v>-6600</v>
      </c>
      <c r="H18" s="50">
        <f t="shared" si="1"/>
        <v>-4.5205479452054798</v>
      </c>
      <c r="J18" s="42"/>
      <c r="K18" s="42"/>
    </row>
    <row r="19" spans="1:11" ht="20.100000000000001" customHeight="1" x14ac:dyDescent="0.25">
      <c r="A19" s="27">
        <v>31213</v>
      </c>
      <c r="B19" s="28" t="s">
        <v>58</v>
      </c>
      <c r="C19" s="49">
        <v>57700</v>
      </c>
      <c r="D19" s="49">
        <v>64400</v>
      </c>
      <c r="E19" s="49">
        <v>37200</v>
      </c>
      <c r="F19" s="49">
        <v>86300</v>
      </c>
      <c r="G19" s="49">
        <f t="shared" si="0"/>
        <v>21900</v>
      </c>
      <c r="H19" s="50">
        <f t="shared" si="1"/>
        <v>34.006211180124225</v>
      </c>
      <c r="J19" s="42"/>
      <c r="K19" s="42"/>
    </row>
    <row r="20" spans="1:11" ht="20.100000000000001" customHeight="1" x14ac:dyDescent="0.25">
      <c r="A20" s="27">
        <v>31214</v>
      </c>
      <c r="B20" s="28" t="s">
        <v>59</v>
      </c>
      <c r="C20" s="49">
        <v>24600</v>
      </c>
      <c r="D20" s="49">
        <v>30500</v>
      </c>
      <c r="E20" s="49">
        <v>25100</v>
      </c>
      <c r="F20" s="49">
        <v>26500</v>
      </c>
      <c r="G20" s="49">
        <f t="shared" si="0"/>
        <v>-4000</v>
      </c>
      <c r="H20" s="50">
        <f t="shared" si="1"/>
        <v>-13.114754098360656</v>
      </c>
      <c r="J20" s="42"/>
      <c r="K20" s="42"/>
    </row>
    <row r="21" spans="1:11" ht="20.100000000000001" customHeight="1" x14ac:dyDescent="0.25">
      <c r="A21" s="27">
        <v>31215</v>
      </c>
      <c r="B21" s="28" t="s">
        <v>60</v>
      </c>
      <c r="C21" s="49">
        <v>19900</v>
      </c>
      <c r="D21" s="49">
        <v>25200</v>
      </c>
      <c r="E21" s="49">
        <v>22000</v>
      </c>
      <c r="F21" s="49">
        <v>23200</v>
      </c>
      <c r="G21" s="49">
        <f t="shared" si="0"/>
        <v>-2000</v>
      </c>
      <c r="H21" s="50">
        <f t="shared" si="1"/>
        <v>-7.9365079365079358</v>
      </c>
      <c r="J21" s="42"/>
      <c r="K21" s="42"/>
    </row>
    <row r="22" spans="1:11" ht="20.100000000000001" customHeight="1" x14ac:dyDescent="0.25">
      <c r="A22" s="27">
        <v>31216</v>
      </c>
      <c r="B22" s="28" t="s">
        <v>61</v>
      </c>
      <c r="C22" s="49">
        <v>96200</v>
      </c>
      <c r="D22" s="49">
        <v>92900</v>
      </c>
      <c r="E22" s="49">
        <v>93000</v>
      </c>
      <c r="F22" s="49">
        <v>104900</v>
      </c>
      <c r="G22" s="49">
        <f t="shared" si="0"/>
        <v>12000</v>
      </c>
      <c r="H22" s="50">
        <f t="shared" si="1"/>
        <v>12.917115177610333</v>
      </c>
      <c r="J22" s="42"/>
      <c r="K22" s="42"/>
    </row>
    <row r="23" spans="1:11" ht="20.100000000000001" customHeight="1" x14ac:dyDescent="0.25">
      <c r="A23" s="27" t="s">
        <v>62</v>
      </c>
      <c r="B23" s="28" t="s">
        <v>63</v>
      </c>
      <c r="C23" s="49">
        <v>265400</v>
      </c>
      <c r="D23" s="49">
        <v>235600</v>
      </c>
      <c r="E23" s="49">
        <v>216300</v>
      </c>
      <c r="F23" s="49">
        <v>298600</v>
      </c>
      <c r="G23" s="49">
        <f t="shared" si="0"/>
        <v>63000</v>
      </c>
      <c r="H23" s="50">
        <f t="shared" si="1"/>
        <v>26.740237691001699</v>
      </c>
      <c r="J23" s="42"/>
      <c r="K23" s="42"/>
    </row>
    <row r="24" spans="1:11" ht="20.100000000000001" customHeight="1" x14ac:dyDescent="0.25">
      <c r="A24" s="19">
        <v>313</v>
      </c>
      <c r="B24" s="20" t="s">
        <v>64</v>
      </c>
      <c r="C24" s="45">
        <f t="shared" ref="C24:F24" si="9">C25+C28</f>
        <v>1652400</v>
      </c>
      <c r="D24" s="45">
        <f t="shared" si="9"/>
        <v>1497700</v>
      </c>
      <c r="E24" s="45">
        <f t="shared" si="9"/>
        <v>1361600</v>
      </c>
      <c r="F24" s="45">
        <f t="shared" si="9"/>
        <v>1670200</v>
      </c>
      <c r="G24" s="45">
        <f t="shared" si="0"/>
        <v>172500</v>
      </c>
      <c r="H24" s="46">
        <f t="shared" si="1"/>
        <v>11.517660412632704</v>
      </c>
      <c r="J24" s="42"/>
      <c r="K24" s="42"/>
    </row>
    <row r="25" spans="1:11" ht="20.100000000000001" customHeight="1" x14ac:dyDescent="0.25">
      <c r="A25" s="23">
        <v>3132</v>
      </c>
      <c r="B25" s="24" t="s">
        <v>65</v>
      </c>
      <c r="C25" s="47">
        <f t="shared" ref="C25:F25" si="10">SUM(C26:C27)</f>
        <v>1652400</v>
      </c>
      <c r="D25" s="47">
        <f t="shared" si="10"/>
        <v>1491100</v>
      </c>
      <c r="E25" s="47">
        <f t="shared" si="10"/>
        <v>1360800</v>
      </c>
      <c r="F25" s="47">
        <f t="shared" si="10"/>
        <v>1663600</v>
      </c>
      <c r="G25" s="47">
        <f t="shared" si="0"/>
        <v>172500</v>
      </c>
      <c r="H25" s="48">
        <f t="shared" si="1"/>
        <v>11.568640600898664</v>
      </c>
      <c r="J25" s="42"/>
      <c r="K25" s="42"/>
    </row>
    <row r="26" spans="1:11" ht="20.100000000000001" customHeight="1" x14ac:dyDescent="0.25">
      <c r="A26" s="27">
        <v>31321</v>
      </c>
      <c r="B26" s="28" t="s">
        <v>65</v>
      </c>
      <c r="C26" s="49">
        <v>1652400</v>
      </c>
      <c r="D26" s="49">
        <v>1486500</v>
      </c>
      <c r="E26" s="49">
        <v>1360300</v>
      </c>
      <c r="F26" s="49">
        <v>1659000</v>
      </c>
      <c r="G26" s="49">
        <f t="shared" si="0"/>
        <v>172500</v>
      </c>
      <c r="H26" s="50">
        <f t="shared" si="1"/>
        <v>11.60443995963673</v>
      </c>
      <c r="J26" s="42"/>
      <c r="K26" s="42"/>
    </row>
    <row r="27" spans="1:11" ht="20.100000000000001" customHeight="1" x14ac:dyDescent="0.25">
      <c r="A27" s="27">
        <v>31322</v>
      </c>
      <c r="B27" s="28" t="s">
        <v>66</v>
      </c>
      <c r="C27" s="49">
        <v>0</v>
      </c>
      <c r="D27" s="49">
        <v>4600</v>
      </c>
      <c r="E27" s="49">
        <v>500</v>
      </c>
      <c r="F27" s="49">
        <v>4600</v>
      </c>
      <c r="G27" s="49">
        <f t="shared" si="0"/>
        <v>0</v>
      </c>
      <c r="H27" s="50">
        <f t="shared" si="1"/>
        <v>0</v>
      </c>
      <c r="J27" s="42"/>
      <c r="K27" s="42"/>
    </row>
    <row r="28" spans="1:11" ht="20.100000000000001" customHeight="1" x14ac:dyDescent="0.25">
      <c r="A28" s="23">
        <v>3133</v>
      </c>
      <c r="B28" s="24" t="s">
        <v>67</v>
      </c>
      <c r="C28" s="47">
        <f t="shared" ref="C28:F28" si="11">SUM(C29:C30)</f>
        <v>0</v>
      </c>
      <c r="D28" s="47">
        <f t="shared" si="11"/>
        <v>6600</v>
      </c>
      <c r="E28" s="47">
        <f t="shared" si="11"/>
        <v>800</v>
      </c>
      <c r="F28" s="47">
        <f t="shared" si="11"/>
        <v>6600</v>
      </c>
      <c r="G28" s="47">
        <f t="shared" si="0"/>
        <v>0</v>
      </c>
      <c r="H28" s="48">
        <f t="shared" si="1"/>
        <v>0</v>
      </c>
      <c r="J28" s="42"/>
      <c r="K28" s="42"/>
    </row>
    <row r="29" spans="1:11" ht="20.100000000000001" customHeight="1" x14ac:dyDescent="0.25">
      <c r="A29" s="27">
        <v>31332</v>
      </c>
      <c r="B29" s="28" t="s">
        <v>67</v>
      </c>
      <c r="C29" s="49">
        <v>0</v>
      </c>
      <c r="D29" s="49">
        <v>6600</v>
      </c>
      <c r="E29" s="49">
        <v>800</v>
      </c>
      <c r="F29" s="49">
        <v>6600</v>
      </c>
      <c r="G29" s="49">
        <f t="shared" si="0"/>
        <v>0</v>
      </c>
      <c r="H29" s="50">
        <f t="shared" si="1"/>
        <v>0</v>
      </c>
      <c r="J29" s="42"/>
      <c r="K29" s="42"/>
    </row>
    <row r="30" spans="1:11" ht="20.100000000000001" customHeight="1" x14ac:dyDescent="0.25">
      <c r="A30" s="27">
        <v>31333</v>
      </c>
      <c r="B30" s="28" t="s">
        <v>68</v>
      </c>
      <c r="C30" s="49">
        <v>0</v>
      </c>
      <c r="D30" s="49">
        <v>0</v>
      </c>
      <c r="E30" s="49">
        <v>0</v>
      </c>
      <c r="F30" s="49">
        <v>0</v>
      </c>
      <c r="G30" s="49">
        <f t="shared" si="0"/>
        <v>0</v>
      </c>
      <c r="H30" s="50" t="e">
        <f t="shared" si="1"/>
        <v>#DIV/0!</v>
      </c>
      <c r="J30" s="42"/>
      <c r="K30" s="42"/>
    </row>
    <row r="31" spans="1:11" ht="20.100000000000001" customHeight="1" x14ac:dyDescent="0.25">
      <c r="A31" s="15">
        <v>32</v>
      </c>
      <c r="B31" s="16" t="s">
        <v>69</v>
      </c>
      <c r="C31" s="43">
        <f>C32+C48+C94+C164+C168</f>
        <v>10813100</v>
      </c>
      <c r="D31" s="43">
        <f>D32+D48+D94+D164+D168</f>
        <v>9290300</v>
      </c>
      <c r="E31" s="43">
        <f>E32+E48+E94+E164+E168</f>
        <v>6017800</v>
      </c>
      <c r="F31" s="43">
        <f>F32+F48+F94+F164+F168</f>
        <v>6536100</v>
      </c>
      <c r="G31" s="43">
        <f t="shared" si="0"/>
        <v>-2754200</v>
      </c>
      <c r="H31" s="44">
        <f t="shared" si="1"/>
        <v>-29.645974833966608</v>
      </c>
      <c r="J31" s="42"/>
      <c r="K31" s="42"/>
    </row>
    <row r="32" spans="1:11" ht="20.100000000000001" customHeight="1" x14ac:dyDescent="0.25">
      <c r="A32" s="19">
        <v>321</v>
      </c>
      <c r="B32" s="20" t="s">
        <v>70</v>
      </c>
      <c r="C32" s="45">
        <f t="shared" ref="C32:F32" si="12">C33+C41+C43+C46</f>
        <v>298100</v>
      </c>
      <c r="D32" s="45">
        <f t="shared" si="12"/>
        <v>344200</v>
      </c>
      <c r="E32" s="45">
        <f t="shared" si="12"/>
        <v>291300</v>
      </c>
      <c r="F32" s="45">
        <f t="shared" si="12"/>
        <v>350300</v>
      </c>
      <c r="G32" s="45">
        <f t="shared" si="0"/>
        <v>6100</v>
      </c>
      <c r="H32" s="46">
        <f t="shared" si="1"/>
        <v>1.7722254503195816</v>
      </c>
      <c r="J32" s="42"/>
      <c r="K32" s="42"/>
    </row>
    <row r="33" spans="1:11" ht="20.100000000000001" customHeight="1" x14ac:dyDescent="0.25">
      <c r="A33" s="23">
        <v>3211</v>
      </c>
      <c r="B33" s="24" t="s">
        <v>71</v>
      </c>
      <c r="C33" s="47">
        <f t="shared" ref="C33:E33" si="13">SUM(C34:C40)</f>
        <v>37300</v>
      </c>
      <c r="D33" s="47">
        <f t="shared" si="13"/>
        <v>69400</v>
      </c>
      <c r="E33" s="47">
        <f t="shared" si="13"/>
        <v>56100</v>
      </c>
      <c r="F33" s="47">
        <f>SUM(F34:F40)</f>
        <v>66200</v>
      </c>
      <c r="G33" s="47">
        <f t="shared" si="0"/>
        <v>-3200</v>
      </c>
      <c r="H33" s="48">
        <f t="shared" si="1"/>
        <v>-4.6109510086455332</v>
      </c>
      <c r="J33" s="42"/>
      <c r="K33" s="42"/>
    </row>
    <row r="34" spans="1:11" ht="20.100000000000001" customHeight="1" x14ac:dyDescent="0.25">
      <c r="A34" s="27">
        <v>32111</v>
      </c>
      <c r="B34" s="28" t="s">
        <v>72</v>
      </c>
      <c r="C34" s="49">
        <v>16600</v>
      </c>
      <c r="D34" s="49">
        <v>18600</v>
      </c>
      <c r="E34" s="49">
        <v>17000</v>
      </c>
      <c r="F34" s="49">
        <v>19200</v>
      </c>
      <c r="G34" s="49">
        <f t="shared" si="0"/>
        <v>600</v>
      </c>
      <c r="H34" s="50">
        <f t="shared" si="1"/>
        <v>3.225806451612903</v>
      </c>
      <c r="J34" s="42"/>
      <c r="K34" s="42"/>
    </row>
    <row r="35" spans="1:11" ht="20.100000000000001" customHeight="1" x14ac:dyDescent="0.25">
      <c r="A35" s="27">
        <v>32112</v>
      </c>
      <c r="B35" s="28" t="s">
        <v>73</v>
      </c>
      <c r="C35" s="49">
        <v>2700</v>
      </c>
      <c r="D35" s="49">
        <v>8000</v>
      </c>
      <c r="E35" s="49">
        <v>6500</v>
      </c>
      <c r="F35" s="49">
        <v>6600</v>
      </c>
      <c r="G35" s="49">
        <f t="shared" si="0"/>
        <v>-1400</v>
      </c>
      <c r="H35" s="50">
        <f t="shared" si="1"/>
        <v>-17.5</v>
      </c>
      <c r="J35" s="42"/>
      <c r="K35" s="42"/>
    </row>
    <row r="36" spans="1:11" ht="20.100000000000001" customHeight="1" x14ac:dyDescent="0.25">
      <c r="A36" s="27">
        <v>32113</v>
      </c>
      <c r="B36" s="28" t="s">
        <v>74</v>
      </c>
      <c r="C36" s="49">
        <v>16600</v>
      </c>
      <c r="D36" s="49">
        <v>25200</v>
      </c>
      <c r="E36" s="49">
        <v>18600</v>
      </c>
      <c r="F36" s="49">
        <v>23200</v>
      </c>
      <c r="G36" s="49">
        <f t="shared" si="0"/>
        <v>-2000</v>
      </c>
      <c r="H36" s="50">
        <f t="shared" si="1"/>
        <v>-7.9365079365079358</v>
      </c>
      <c r="J36" s="42"/>
      <c r="K36" s="42"/>
    </row>
    <row r="37" spans="1:11" ht="20.100000000000001" customHeight="1" x14ac:dyDescent="0.25">
      <c r="A37" s="27">
        <v>32114</v>
      </c>
      <c r="B37" s="28" t="s">
        <v>75</v>
      </c>
      <c r="C37" s="49">
        <v>0</v>
      </c>
      <c r="D37" s="49">
        <v>4600</v>
      </c>
      <c r="E37" s="49">
        <v>3600</v>
      </c>
      <c r="F37" s="49">
        <v>4600</v>
      </c>
      <c r="G37" s="49">
        <f t="shared" si="0"/>
        <v>0</v>
      </c>
      <c r="H37" s="50">
        <f t="shared" si="1"/>
        <v>0</v>
      </c>
      <c r="J37" s="42"/>
      <c r="K37" s="42"/>
    </row>
    <row r="38" spans="1:11" ht="20.100000000000001" customHeight="1" x14ac:dyDescent="0.25">
      <c r="A38" s="27">
        <v>32115</v>
      </c>
      <c r="B38" s="28" t="s">
        <v>76</v>
      </c>
      <c r="C38" s="49">
        <v>700</v>
      </c>
      <c r="D38" s="49">
        <v>7300</v>
      </c>
      <c r="E38" s="49">
        <v>5600</v>
      </c>
      <c r="F38" s="49">
        <v>7300</v>
      </c>
      <c r="G38" s="49">
        <f t="shared" si="0"/>
        <v>0</v>
      </c>
      <c r="H38" s="50">
        <f t="shared" si="1"/>
        <v>0</v>
      </c>
      <c r="J38" s="42"/>
      <c r="K38" s="42"/>
    </row>
    <row r="39" spans="1:11" ht="20.100000000000001" customHeight="1" x14ac:dyDescent="0.25">
      <c r="A39" s="27">
        <v>32116</v>
      </c>
      <c r="B39" s="28" t="s">
        <v>77</v>
      </c>
      <c r="C39" s="49">
        <v>300</v>
      </c>
      <c r="D39" s="49">
        <v>4600</v>
      </c>
      <c r="E39" s="49">
        <v>3900</v>
      </c>
      <c r="F39" s="49">
        <v>4600</v>
      </c>
      <c r="G39" s="49">
        <f t="shared" si="0"/>
        <v>0</v>
      </c>
      <c r="H39" s="50">
        <f t="shared" si="1"/>
        <v>0</v>
      </c>
      <c r="J39" s="42"/>
      <c r="K39" s="42"/>
    </row>
    <row r="40" spans="1:11" ht="20.100000000000001" customHeight="1" x14ac:dyDescent="0.25">
      <c r="A40" s="27">
        <v>32119</v>
      </c>
      <c r="B40" s="28" t="s">
        <v>78</v>
      </c>
      <c r="C40" s="49">
        <v>400</v>
      </c>
      <c r="D40" s="49">
        <v>1100</v>
      </c>
      <c r="E40" s="49">
        <v>900</v>
      </c>
      <c r="F40" s="49">
        <v>700</v>
      </c>
      <c r="G40" s="49">
        <f t="shared" si="0"/>
        <v>-400</v>
      </c>
      <c r="H40" s="50">
        <f t="shared" si="1"/>
        <v>-36.363636363636367</v>
      </c>
      <c r="J40" s="42"/>
      <c r="K40" s="42"/>
    </row>
    <row r="41" spans="1:11" ht="20.100000000000001" customHeight="1" x14ac:dyDescent="0.25">
      <c r="A41" s="23">
        <v>3212</v>
      </c>
      <c r="B41" s="24" t="s">
        <v>79</v>
      </c>
      <c r="C41" s="47">
        <f t="shared" ref="C41:F41" si="14">C42</f>
        <v>219000</v>
      </c>
      <c r="D41" s="47">
        <f t="shared" si="14"/>
        <v>242900</v>
      </c>
      <c r="E41" s="47">
        <f t="shared" si="14"/>
        <v>206700</v>
      </c>
      <c r="F41" s="47">
        <f t="shared" si="14"/>
        <v>252200</v>
      </c>
      <c r="G41" s="47">
        <f t="shared" si="0"/>
        <v>9300</v>
      </c>
      <c r="H41" s="48">
        <f t="shared" si="1"/>
        <v>3.8287361053931654</v>
      </c>
      <c r="J41" s="42"/>
      <c r="K41" s="42"/>
    </row>
    <row r="42" spans="1:11" ht="20.100000000000001" customHeight="1" x14ac:dyDescent="0.25">
      <c r="A42" s="27">
        <v>32121</v>
      </c>
      <c r="B42" s="28" t="s">
        <v>80</v>
      </c>
      <c r="C42" s="49">
        <v>219000</v>
      </c>
      <c r="D42" s="49">
        <v>242900</v>
      </c>
      <c r="E42" s="49">
        <v>206700</v>
      </c>
      <c r="F42" s="49">
        <v>252200</v>
      </c>
      <c r="G42" s="49">
        <f t="shared" si="0"/>
        <v>9300</v>
      </c>
      <c r="H42" s="50">
        <f t="shared" si="1"/>
        <v>3.8287361053931654</v>
      </c>
      <c r="J42" s="42"/>
      <c r="K42" s="42"/>
    </row>
    <row r="43" spans="1:11" ht="20.100000000000001" customHeight="1" x14ac:dyDescent="0.25">
      <c r="A43" s="23">
        <v>3213</v>
      </c>
      <c r="B43" s="24" t="s">
        <v>81</v>
      </c>
      <c r="C43" s="47">
        <f t="shared" ref="C43:F43" si="15">SUM(C44:C45)</f>
        <v>37800</v>
      </c>
      <c r="D43" s="47">
        <f t="shared" si="15"/>
        <v>28600</v>
      </c>
      <c r="E43" s="47">
        <f t="shared" si="15"/>
        <v>26200</v>
      </c>
      <c r="F43" s="47">
        <f t="shared" si="15"/>
        <v>28600</v>
      </c>
      <c r="G43" s="47">
        <f t="shared" si="0"/>
        <v>0</v>
      </c>
      <c r="H43" s="48">
        <f t="shared" si="1"/>
        <v>0</v>
      </c>
      <c r="J43" s="42"/>
      <c r="K43" s="42"/>
    </row>
    <row r="44" spans="1:11" ht="20.100000000000001" customHeight="1" x14ac:dyDescent="0.25">
      <c r="A44" s="27">
        <v>32131</v>
      </c>
      <c r="B44" s="28" t="s">
        <v>82</v>
      </c>
      <c r="C44" s="49">
        <v>14600</v>
      </c>
      <c r="D44" s="49">
        <v>15300</v>
      </c>
      <c r="E44" s="49">
        <v>14300</v>
      </c>
      <c r="F44" s="49">
        <v>15300</v>
      </c>
      <c r="G44" s="49">
        <f t="shared" si="0"/>
        <v>0</v>
      </c>
      <c r="H44" s="50">
        <f t="shared" si="1"/>
        <v>0</v>
      </c>
      <c r="J44" s="42"/>
      <c r="K44" s="42"/>
    </row>
    <row r="45" spans="1:11" ht="20.100000000000001" customHeight="1" x14ac:dyDescent="0.25">
      <c r="A45" s="27">
        <v>32132</v>
      </c>
      <c r="B45" s="28" t="s">
        <v>83</v>
      </c>
      <c r="C45" s="49">
        <v>23200</v>
      </c>
      <c r="D45" s="49">
        <v>13300</v>
      </c>
      <c r="E45" s="49">
        <v>11900</v>
      </c>
      <c r="F45" s="49">
        <v>13300</v>
      </c>
      <c r="G45" s="49">
        <f t="shared" si="0"/>
        <v>0</v>
      </c>
      <c r="H45" s="50">
        <f t="shared" si="1"/>
        <v>0</v>
      </c>
      <c r="J45" s="42"/>
      <c r="K45" s="42"/>
    </row>
    <row r="46" spans="1:11" ht="20.100000000000001" customHeight="1" x14ac:dyDescent="0.25">
      <c r="A46" s="23">
        <v>3214</v>
      </c>
      <c r="B46" s="24" t="s">
        <v>84</v>
      </c>
      <c r="C46" s="47">
        <f t="shared" ref="C46:F46" si="16">C47</f>
        <v>4000</v>
      </c>
      <c r="D46" s="47">
        <f t="shared" si="16"/>
        <v>3300</v>
      </c>
      <c r="E46" s="47">
        <f t="shared" si="16"/>
        <v>2300</v>
      </c>
      <c r="F46" s="47">
        <f t="shared" si="16"/>
        <v>3300</v>
      </c>
      <c r="G46" s="47">
        <f t="shared" si="0"/>
        <v>0</v>
      </c>
      <c r="H46" s="48">
        <f t="shared" si="1"/>
        <v>0</v>
      </c>
      <c r="J46" s="42"/>
      <c r="K46" s="42"/>
    </row>
    <row r="47" spans="1:11" ht="20.100000000000001" customHeight="1" x14ac:dyDescent="0.25">
      <c r="A47" s="27">
        <v>32141</v>
      </c>
      <c r="B47" s="28" t="s">
        <v>85</v>
      </c>
      <c r="C47" s="49">
        <v>4000</v>
      </c>
      <c r="D47" s="49">
        <v>3300</v>
      </c>
      <c r="E47" s="49">
        <v>2300</v>
      </c>
      <c r="F47" s="49">
        <v>3300</v>
      </c>
      <c r="G47" s="49">
        <f t="shared" si="0"/>
        <v>0</v>
      </c>
      <c r="H47" s="50">
        <f t="shared" si="1"/>
        <v>0</v>
      </c>
      <c r="J47" s="42"/>
      <c r="K47" s="42"/>
    </row>
    <row r="48" spans="1:11" ht="20.100000000000001" customHeight="1" x14ac:dyDescent="0.25">
      <c r="A48" s="19">
        <v>322</v>
      </c>
      <c r="B48" s="20" t="s">
        <v>86</v>
      </c>
      <c r="C48" s="45">
        <f t="shared" ref="C48:F48" si="17">C49+C57+C81+C86+C89+C92</f>
        <v>7830000</v>
      </c>
      <c r="D48" s="45">
        <f t="shared" si="17"/>
        <v>5841600</v>
      </c>
      <c r="E48" s="45">
        <f t="shared" si="17"/>
        <v>3506000</v>
      </c>
      <c r="F48" s="45">
        <f t="shared" si="17"/>
        <v>3672000</v>
      </c>
      <c r="G48" s="45">
        <f t="shared" si="0"/>
        <v>-2169600</v>
      </c>
      <c r="H48" s="46">
        <f t="shared" si="1"/>
        <v>-37.140509449465895</v>
      </c>
      <c r="J48" s="42"/>
      <c r="K48" s="42"/>
    </row>
    <row r="49" spans="1:11" ht="20.100000000000001" customHeight="1" x14ac:dyDescent="0.25">
      <c r="A49" s="23">
        <v>3221</v>
      </c>
      <c r="B49" s="24" t="s">
        <v>87</v>
      </c>
      <c r="C49" s="47">
        <f t="shared" ref="C49:F49" si="18">C50+C51+C52+C54</f>
        <v>436000</v>
      </c>
      <c r="D49" s="47">
        <f t="shared" si="18"/>
        <v>420700</v>
      </c>
      <c r="E49" s="47">
        <f t="shared" si="18"/>
        <v>219600</v>
      </c>
      <c r="F49" s="47">
        <f t="shared" si="18"/>
        <v>247500</v>
      </c>
      <c r="G49" s="47">
        <f t="shared" si="0"/>
        <v>-173200</v>
      </c>
      <c r="H49" s="48">
        <f t="shared" si="1"/>
        <v>-41.169479439030191</v>
      </c>
      <c r="J49" s="42"/>
      <c r="K49" s="42"/>
    </row>
    <row r="50" spans="1:11" ht="20.100000000000001" customHeight="1" x14ac:dyDescent="0.25">
      <c r="A50" s="51">
        <v>32211</v>
      </c>
      <c r="B50" s="52" t="s">
        <v>88</v>
      </c>
      <c r="C50" s="53">
        <v>95500</v>
      </c>
      <c r="D50" s="53">
        <v>82100</v>
      </c>
      <c r="E50" s="53">
        <v>55700</v>
      </c>
      <c r="F50" s="53">
        <v>62800</v>
      </c>
      <c r="G50" s="53">
        <f t="shared" si="0"/>
        <v>-19300</v>
      </c>
      <c r="H50" s="54">
        <f t="shared" si="1"/>
        <v>-23.50791717417783</v>
      </c>
      <c r="J50" s="42"/>
      <c r="K50" s="42"/>
    </row>
    <row r="51" spans="1:11" ht="20.100000000000001" customHeight="1" x14ac:dyDescent="0.25">
      <c r="A51" s="51">
        <v>32212</v>
      </c>
      <c r="B51" s="52" t="s">
        <v>89</v>
      </c>
      <c r="C51" s="53">
        <v>4600</v>
      </c>
      <c r="D51" s="53">
        <v>4600</v>
      </c>
      <c r="E51" s="53">
        <v>4400</v>
      </c>
      <c r="F51" s="53">
        <v>4500</v>
      </c>
      <c r="G51" s="53">
        <f t="shared" si="0"/>
        <v>-100</v>
      </c>
      <c r="H51" s="54">
        <f t="shared" si="1"/>
        <v>-2.1739130434782608</v>
      </c>
      <c r="J51" s="42"/>
      <c r="K51" s="42"/>
    </row>
    <row r="52" spans="1:11" ht="20.100000000000001" customHeight="1" x14ac:dyDescent="0.25">
      <c r="A52" s="51">
        <v>32214</v>
      </c>
      <c r="B52" s="52" t="s">
        <v>90</v>
      </c>
      <c r="C52" s="53">
        <f t="shared" ref="C52:F52" si="19">C53</f>
        <v>11300</v>
      </c>
      <c r="D52" s="53">
        <f t="shared" si="19"/>
        <v>11300</v>
      </c>
      <c r="E52" s="53">
        <f t="shared" si="19"/>
        <v>22800</v>
      </c>
      <c r="F52" s="53">
        <f t="shared" si="19"/>
        <v>11300</v>
      </c>
      <c r="G52" s="53">
        <f t="shared" si="0"/>
        <v>0</v>
      </c>
      <c r="H52" s="54">
        <f t="shared" si="1"/>
        <v>0</v>
      </c>
      <c r="J52" s="42"/>
      <c r="K52" s="42"/>
    </row>
    <row r="53" spans="1:11" ht="20.100000000000001" customHeight="1" x14ac:dyDescent="0.25">
      <c r="A53" s="27">
        <v>3221416</v>
      </c>
      <c r="B53" s="28" t="s">
        <v>91</v>
      </c>
      <c r="C53" s="49">
        <v>11300</v>
      </c>
      <c r="D53" s="49">
        <v>11300</v>
      </c>
      <c r="E53" s="49">
        <v>22800</v>
      </c>
      <c r="F53" s="49">
        <v>11300</v>
      </c>
      <c r="G53" s="49">
        <f t="shared" si="0"/>
        <v>0</v>
      </c>
      <c r="H53" s="50">
        <f t="shared" si="1"/>
        <v>0</v>
      </c>
      <c r="J53" s="42"/>
      <c r="K53" s="42"/>
    </row>
    <row r="54" spans="1:11" ht="20.100000000000001" customHeight="1" x14ac:dyDescent="0.25">
      <c r="A54" s="51">
        <v>32216</v>
      </c>
      <c r="B54" s="52" t="s">
        <v>92</v>
      </c>
      <c r="C54" s="53">
        <f t="shared" ref="C54:E54" si="20">SUM(C55:C56)</f>
        <v>324600</v>
      </c>
      <c r="D54" s="53">
        <f t="shared" si="20"/>
        <v>322700</v>
      </c>
      <c r="E54" s="53">
        <f t="shared" si="20"/>
        <v>136700</v>
      </c>
      <c r="F54" s="53">
        <f t="shared" ref="F54" si="21">SUM(F55:F56)</f>
        <v>168900</v>
      </c>
      <c r="G54" s="53">
        <f t="shared" si="0"/>
        <v>-153800</v>
      </c>
      <c r="H54" s="54">
        <f t="shared" si="1"/>
        <v>-47.660365664704059</v>
      </c>
      <c r="J54" s="42"/>
      <c r="K54" s="42"/>
    </row>
    <row r="55" spans="1:11" ht="20.100000000000001" customHeight="1" x14ac:dyDescent="0.25">
      <c r="A55" s="27">
        <v>3221614</v>
      </c>
      <c r="B55" s="28" t="s">
        <v>93</v>
      </c>
      <c r="C55" s="49">
        <v>279300</v>
      </c>
      <c r="D55" s="49">
        <v>277600</v>
      </c>
      <c r="E55" s="49">
        <v>99200</v>
      </c>
      <c r="F55" s="49">
        <v>112600</v>
      </c>
      <c r="G55" s="49">
        <f t="shared" si="0"/>
        <v>-165000</v>
      </c>
      <c r="H55" s="50">
        <f t="shared" si="1"/>
        <v>-59.438040345821328</v>
      </c>
      <c r="J55" s="42"/>
      <c r="K55" s="42"/>
    </row>
    <row r="56" spans="1:11" ht="20.100000000000001" customHeight="1" x14ac:dyDescent="0.25">
      <c r="A56" s="27">
        <v>3221615</v>
      </c>
      <c r="B56" s="28" t="s">
        <v>94</v>
      </c>
      <c r="C56" s="49">
        <v>45300</v>
      </c>
      <c r="D56" s="49">
        <v>45100</v>
      </c>
      <c r="E56" s="49">
        <v>37500</v>
      </c>
      <c r="F56" s="49">
        <v>56300</v>
      </c>
      <c r="G56" s="49">
        <f t="shared" si="0"/>
        <v>11200</v>
      </c>
      <c r="H56" s="50">
        <f t="shared" si="1"/>
        <v>24.833702882483372</v>
      </c>
      <c r="J56" s="42"/>
      <c r="K56" s="42"/>
    </row>
    <row r="57" spans="1:11" ht="20.100000000000001" customHeight="1" x14ac:dyDescent="0.25">
      <c r="A57" s="23">
        <v>3222</v>
      </c>
      <c r="B57" s="24" t="s">
        <v>95</v>
      </c>
      <c r="C57" s="47">
        <f t="shared" ref="C57:F57" si="22">C58+C79</f>
        <v>6889600</v>
      </c>
      <c r="D57" s="47">
        <f t="shared" si="22"/>
        <v>4867200</v>
      </c>
      <c r="E57" s="47">
        <f t="shared" si="22"/>
        <v>2928600</v>
      </c>
      <c r="F57" s="47">
        <f t="shared" si="22"/>
        <v>2794500</v>
      </c>
      <c r="G57" s="47">
        <f t="shared" si="0"/>
        <v>-2072700</v>
      </c>
      <c r="H57" s="48">
        <f t="shared" si="1"/>
        <v>-42.585059171597635</v>
      </c>
      <c r="J57" s="42"/>
      <c r="K57" s="42"/>
    </row>
    <row r="58" spans="1:11" ht="20.100000000000001" customHeight="1" x14ac:dyDescent="0.25">
      <c r="A58" s="51">
        <v>32221</v>
      </c>
      <c r="B58" s="52" t="s">
        <v>96</v>
      </c>
      <c r="C58" s="53">
        <f t="shared" ref="C58:F58" si="23">SUM(C59:C78)</f>
        <v>6864400</v>
      </c>
      <c r="D58" s="53">
        <f t="shared" si="23"/>
        <v>4842000</v>
      </c>
      <c r="E58" s="53">
        <f t="shared" si="23"/>
        <v>2899100</v>
      </c>
      <c r="F58" s="53">
        <f t="shared" si="23"/>
        <v>2769300</v>
      </c>
      <c r="G58" s="53">
        <f t="shared" si="0"/>
        <v>-2072700</v>
      </c>
      <c r="H58" s="54">
        <f t="shared" si="1"/>
        <v>-42.806691449814124</v>
      </c>
      <c r="J58" s="42"/>
      <c r="K58" s="42"/>
    </row>
    <row r="59" spans="1:11" ht="20.100000000000001" customHeight="1" x14ac:dyDescent="0.25">
      <c r="A59" s="27">
        <v>3222101</v>
      </c>
      <c r="B59" s="28" t="s">
        <v>97</v>
      </c>
      <c r="C59" s="49">
        <v>0</v>
      </c>
      <c r="D59" s="49">
        <v>0</v>
      </c>
      <c r="E59" s="49">
        <v>0</v>
      </c>
      <c r="F59" s="49">
        <v>0</v>
      </c>
      <c r="G59" s="49">
        <f t="shared" si="0"/>
        <v>0</v>
      </c>
      <c r="H59" s="50" t="e">
        <f t="shared" si="1"/>
        <v>#DIV/0!</v>
      </c>
      <c r="J59" s="42"/>
      <c r="K59" s="42"/>
    </row>
    <row r="60" spans="1:11" ht="20.100000000000001" customHeight="1" x14ac:dyDescent="0.25">
      <c r="A60" s="27">
        <v>3222102</v>
      </c>
      <c r="B60" s="28" t="s">
        <v>98</v>
      </c>
      <c r="C60" s="49">
        <v>171300</v>
      </c>
      <c r="D60" s="49">
        <v>209000</v>
      </c>
      <c r="E60" s="49">
        <v>38800</v>
      </c>
      <c r="F60" s="49">
        <v>119200</v>
      </c>
      <c r="G60" s="49">
        <f t="shared" si="0"/>
        <v>-89800</v>
      </c>
      <c r="H60" s="50">
        <f t="shared" si="1"/>
        <v>-42.966507177033492</v>
      </c>
      <c r="J60" s="42"/>
      <c r="K60" s="42"/>
    </row>
    <row r="61" spans="1:11" ht="20.100000000000001" customHeight="1" x14ac:dyDescent="0.25">
      <c r="A61" s="27">
        <v>3222103</v>
      </c>
      <c r="B61" s="28" t="s">
        <v>99</v>
      </c>
      <c r="C61" s="49">
        <v>43800</v>
      </c>
      <c r="D61" s="49">
        <v>55200</v>
      </c>
      <c r="E61" s="49">
        <v>56400</v>
      </c>
      <c r="F61" s="49">
        <v>59100</v>
      </c>
      <c r="G61" s="49">
        <f t="shared" si="0"/>
        <v>3900</v>
      </c>
      <c r="H61" s="50">
        <f t="shared" si="1"/>
        <v>7.0652173913043477</v>
      </c>
      <c r="J61" s="42"/>
      <c r="K61" s="42"/>
    </row>
    <row r="62" spans="1:11" ht="20.100000000000001" customHeight="1" x14ac:dyDescent="0.25">
      <c r="A62" s="27">
        <v>3222104</v>
      </c>
      <c r="B62" s="28" t="s">
        <v>100</v>
      </c>
      <c r="C62" s="49">
        <v>32800</v>
      </c>
      <c r="D62" s="49">
        <v>32800</v>
      </c>
      <c r="E62" s="49">
        <v>22400</v>
      </c>
      <c r="F62" s="49">
        <v>28200</v>
      </c>
      <c r="G62" s="49">
        <f t="shared" si="0"/>
        <v>-4600</v>
      </c>
      <c r="H62" s="50">
        <f t="shared" si="1"/>
        <v>-14.02439024390244</v>
      </c>
      <c r="J62" s="42"/>
      <c r="K62" s="42"/>
    </row>
    <row r="63" spans="1:11" ht="20.100000000000001" customHeight="1" x14ac:dyDescent="0.25">
      <c r="A63" s="27">
        <v>3222105</v>
      </c>
      <c r="B63" s="28" t="s">
        <v>101</v>
      </c>
      <c r="C63" s="49">
        <v>358000</v>
      </c>
      <c r="D63" s="49">
        <v>375100</v>
      </c>
      <c r="E63" s="49">
        <v>169900</v>
      </c>
      <c r="F63" s="49">
        <v>199100</v>
      </c>
      <c r="G63" s="49">
        <f t="shared" si="0"/>
        <v>-176000</v>
      </c>
      <c r="H63" s="50">
        <f t="shared" si="1"/>
        <v>-46.920821114369502</v>
      </c>
      <c r="J63" s="42"/>
      <c r="K63" s="42"/>
    </row>
    <row r="64" spans="1:11" ht="20.100000000000001" customHeight="1" x14ac:dyDescent="0.25">
      <c r="A64" s="27">
        <v>3222106</v>
      </c>
      <c r="B64" s="28" t="s">
        <v>102</v>
      </c>
      <c r="C64" s="49">
        <v>178300</v>
      </c>
      <c r="D64" s="49">
        <v>182500</v>
      </c>
      <c r="E64" s="49">
        <v>63400</v>
      </c>
      <c r="F64" s="49">
        <v>79600</v>
      </c>
      <c r="G64" s="49">
        <f t="shared" si="0"/>
        <v>-102900</v>
      </c>
      <c r="H64" s="50">
        <f t="shared" si="1"/>
        <v>-56.383561643835613</v>
      </c>
      <c r="J64" s="42"/>
      <c r="K64" s="42"/>
    </row>
    <row r="65" spans="1:11" ht="20.100000000000001" customHeight="1" x14ac:dyDescent="0.25">
      <c r="A65" s="27">
        <v>3222107</v>
      </c>
      <c r="B65" s="28" t="s">
        <v>103</v>
      </c>
      <c r="C65" s="49">
        <v>4100</v>
      </c>
      <c r="D65" s="49">
        <v>4100</v>
      </c>
      <c r="E65" s="49">
        <v>3600</v>
      </c>
      <c r="F65" s="49">
        <v>3300</v>
      </c>
      <c r="G65" s="49">
        <f t="shared" si="0"/>
        <v>-800</v>
      </c>
      <c r="H65" s="50">
        <f t="shared" si="1"/>
        <v>-19.512195121951219</v>
      </c>
      <c r="J65" s="42"/>
      <c r="K65" s="42"/>
    </row>
    <row r="66" spans="1:11" ht="20.100000000000001" customHeight="1" x14ac:dyDescent="0.25">
      <c r="A66" s="27">
        <v>3222108</v>
      </c>
      <c r="B66" s="28" t="s">
        <v>104</v>
      </c>
      <c r="C66" s="49">
        <v>27400</v>
      </c>
      <c r="D66" s="49">
        <v>32600</v>
      </c>
      <c r="E66" s="49">
        <v>17000</v>
      </c>
      <c r="F66" s="49">
        <v>19900</v>
      </c>
      <c r="G66" s="49">
        <f t="shared" si="0"/>
        <v>-12700</v>
      </c>
      <c r="H66" s="50">
        <f t="shared" si="1"/>
        <v>-38.95705521472393</v>
      </c>
      <c r="J66" s="42"/>
      <c r="K66" s="42"/>
    </row>
    <row r="67" spans="1:11" ht="20.100000000000001" customHeight="1" x14ac:dyDescent="0.25">
      <c r="A67" s="27">
        <v>3222109</v>
      </c>
      <c r="B67" s="28" t="s">
        <v>105</v>
      </c>
      <c r="C67" s="49">
        <v>26400</v>
      </c>
      <c r="D67" s="49">
        <v>26400</v>
      </c>
      <c r="E67" s="49">
        <v>19900</v>
      </c>
      <c r="F67" s="49">
        <v>25900</v>
      </c>
      <c r="G67" s="49">
        <f t="shared" si="0"/>
        <v>-500</v>
      </c>
      <c r="H67" s="50">
        <f t="shared" si="1"/>
        <v>-1.893939393939394</v>
      </c>
      <c r="J67" s="42"/>
      <c r="K67" s="42"/>
    </row>
    <row r="68" spans="1:11" ht="20.100000000000001" customHeight="1" x14ac:dyDescent="0.25">
      <c r="A68" s="27">
        <v>3222110</v>
      </c>
      <c r="B68" s="28" t="s">
        <v>106</v>
      </c>
      <c r="C68" s="49">
        <v>39800</v>
      </c>
      <c r="D68" s="49">
        <v>56400</v>
      </c>
      <c r="E68" s="49">
        <v>18900</v>
      </c>
      <c r="F68" s="49">
        <v>39800</v>
      </c>
      <c r="G68" s="49">
        <f t="shared" si="0"/>
        <v>-16600</v>
      </c>
      <c r="H68" s="50">
        <f t="shared" si="1"/>
        <v>-29.432624113475175</v>
      </c>
      <c r="J68" s="42"/>
      <c r="K68" s="42"/>
    </row>
    <row r="69" spans="1:11" ht="20.100000000000001" customHeight="1" x14ac:dyDescent="0.25">
      <c r="A69" s="27">
        <v>3222111</v>
      </c>
      <c r="B69" s="28" t="s">
        <v>107</v>
      </c>
      <c r="C69" s="49">
        <v>764800</v>
      </c>
      <c r="D69" s="49">
        <v>496100</v>
      </c>
      <c r="E69" s="49">
        <v>156600</v>
      </c>
      <c r="F69" s="49">
        <v>265400</v>
      </c>
      <c r="G69" s="49">
        <f t="shared" si="0"/>
        <v>-230700</v>
      </c>
      <c r="H69" s="50">
        <f t="shared" si="1"/>
        <v>-46.502721225559362</v>
      </c>
      <c r="J69" s="42"/>
      <c r="K69" s="42"/>
    </row>
    <row r="70" spans="1:11" ht="20.100000000000001" customHeight="1" x14ac:dyDescent="0.25">
      <c r="A70" s="27">
        <v>3222112</v>
      </c>
      <c r="B70" s="28" t="s">
        <v>108</v>
      </c>
      <c r="C70" s="49">
        <v>11300</v>
      </c>
      <c r="D70" s="49">
        <v>11300</v>
      </c>
      <c r="E70" s="49">
        <v>8900</v>
      </c>
      <c r="F70" s="49">
        <v>11300</v>
      </c>
      <c r="G70" s="49">
        <f t="shared" ref="G70:G133" si="24">F70-D70</f>
        <v>0</v>
      </c>
      <c r="H70" s="50">
        <f t="shared" ref="H70:H133" si="25">G70/D70*100</f>
        <v>0</v>
      </c>
      <c r="J70" s="42"/>
      <c r="K70" s="42"/>
    </row>
    <row r="71" spans="1:11" ht="20.100000000000001" customHeight="1" x14ac:dyDescent="0.25">
      <c r="A71" s="27">
        <v>3222120</v>
      </c>
      <c r="B71" s="28" t="s">
        <v>109</v>
      </c>
      <c r="C71" s="49">
        <v>19200</v>
      </c>
      <c r="D71" s="49">
        <v>20600</v>
      </c>
      <c r="E71" s="49">
        <v>13500</v>
      </c>
      <c r="F71" s="49">
        <v>19900</v>
      </c>
      <c r="G71" s="49">
        <f t="shared" si="24"/>
        <v>-700</v>
      </c>
      <c r="H71" s="50">
        <f t="shared" si="25"/>
        <v>-3.3980582524271843</v>
      </c>
      <c r="J71" s="42"/>
      <c r="K71" s="42"/>
    </row>
    <row r="72" spans="1:11" ht="20.100000000000001" customHeight="1" x14ac:dyDescent="0.25">
      <c r="A72" s="27">
        <v>3222133</v>
      </c>
      <c r="B72" s="28" t="s">
        <v>110</v>
      </c>
      <c r="C72" s="49">
        <v>4812200</v>
      </c>
      <c r="D72" s="49">
        <v>2928000</v>
      </c>
      <c r="E72" s="49">
        <v>2136500</v>
      </c>
      <c r="F72" s="49">
        <v>1647400</v>
      </c>
      <c r="G72" s="49">
        <f t="shared" si="24"/>
        <v>-1280600</v>
      </c>
      <c r="H72" s="50">
        <f t="shared" si="25"/>
        <v>-43.736338797814206</v>
      </c>
      <c r="J72" s="42"/>
      <c r="K72" s="42"/>
    </row>
    <row r="73" spans="1:11" ht="20.100000000000001" customHeight="1" x14ac:dyDescent="0.25">
      <c r="A73" s="27">
        <v>3222135</v>
      </c>
      <c r="B73" s="28" t="s">
        <v>111</v>
      </c>
      <c r="C73" s="49">
        <v>29900</v>
      </c>
      <c r="D73" s="49">
        <v>24100</v>
      </c>
      <c r="E73" s="49">
        <v>11300</v>
      </c>
      <c r="F73" s="49">
        <v>24100</v>
      </c>
      <c r="G73" s="49">
        <f t="shared" si="24"/>
        <v>0</v>
      </c>
      <c r="H73" s="50">
        <f t="shared" si="25"/>
        <v>0</v>
      </c>
      <c r="J73" s="42"/>
      <c r="K73" s="42"/>
    </row>
    <row r="74" spans="1:11" ht="20.100000000000001" customHeight="1" x14ac:dyDescent="0.25">
      <c r="A74" s="27">
        <v>3222137</v>
      </c>
      <c r="B74" s="28" t="s">
        <v>112</v>
      </c>
      <c r="C74" s="49">
        <v>23200</v>
      </c>
      <c r="D74" s="49">
        <v>23200</v>
      </c>
      <c r="E74" s="49">
        <v>16400</v>
      </c>
      <c r="F74" s="49">
        <v>23200</v>
      </c>
      <c r="G74" s="49">
        <f t="shared" si="24"/>
        <v>0</v>
      </c>
      <c r="H74" s="50">
        <f t="shared" si="25"/>
        <v>0</v>
      </c>
      <c r="J74" s="42"/>
      <c r="K74" s="42"/>
    </row>
    <row r="75" spans="1:11" ht="20.100000000000001" customHeight="1" x14ac:dyDescent="0.25">
      <c r="A75" s="27">
        <v>3222138</v>
      </c>
      <c r="B75" s="28" t="s">
        <v>113</v>
      </c>
      <c r="C75" s="49">
        <v>41500</v>
      </c>
      <c r="D75" s="49">
        <v>41500</v>
      </c>
      <c r="E75" s="49">
        <v>18600</v>
      </c>
      <c r="F75" s="49">
        <v>31400</v>
      </c>
      <c r="G75" s="49">
        <f t="shared" si="24"/>
        <v>-10100</v>
      </c>
      <c r="H75" s="50">
        <f t="shared" si="25"/>
        <v>-24.337349397590362</v>
      </c>
      <c r="J75" s="42"/>
      <c r="K75" s="42"/>
    </row>
    <row r="76" spans="1:11" ht="20.100000000000001" customHeight="1" x14ac:dyDescent="0.25">
      <c r="A76" s="27">
        <v>3222139</v>
      </c>
      <c r="B76" s="28" t="s">
        <v>114</v>
      </c>
      <c r="C76" s="49">
        <v>120300</v>
      </c>
      <c r="D76" s="49">
        <v>145200</v>
      </c>
      <c r="E76" s="49">
        <v>85700</v>
      </c>
      <c r="F76" s="49">
        <v>99500</v>
      </c>
      <c r="G76" s="49">
        <f t="shared" si="24"/>
        <v>-45700</v>
      </c>
      <c r="H76" s="50">
        <f t="shared" si="25"/>
        <v>-31.473829201101928</v>
      </c>
      <c r="J76" s="42"/>
      <c r="K76" s="42"/>
    </row>
    <row r="77" spans="1:11" ht="20.100000000000001" customHeight="1" x14ac:dyDescent="0.25">
      <c r="A77" s="27">
        <v>3222140</v>
      </c>
      <c r="B77" s="28" t="s">
        <v>115</v>
      </c>
      <c r="C77" s="49">
        <v>73000</v>
      </c>
      <c r="D77" s="49">
        <v>73000</v>
      </c>
      <c r="E77" s="49">
        <v>3600</v>
      </c>
      <c r="F77" s="49">
        <v>26500</v>
      </c>
      <c r="G77" s="49">
        <f t="shared" si="24"/>
        <v>-46500</v>
      </c>
      <c r="H77" s="50">
        <f t="shared" si="25"/>
        <v>-63.698630136986303</v>
      </c>
      <c r="J77" s="42"/>
      <c r="K77" s="42"/>
    </row>
    <row r="78" spans="1:11" ht="20.100000000000001" customHeight="1" x14ac:dyDescent="0.25">
      <c r="A78" s="27">
        <v>3222141</v>
      </c>
      <c r="B78" s="28" t="s">
        <v>116</v>
      </c>
      <c r="C78" s="49">
        <v>87100</v>
      </c>
      <c r="D78" s="49">
        <v>104900</v>
      </c>
      <c r="E78" s="49">
        <v>37700</v>
      </c>
      <c r="F78" s="49">
        <v>46500</v>
      </c>
      <c r="G78" s="49">
        <f t="shared" si="24"/>
        <v>-58400</v>
      </c>
      <c r="H78" s="50">
        <f t="shared" si="25"/>
        <v>-55.672068636796944</v>
      </c>
      <c r="J78" s="42"/>
      <c r="K78" s="42"/>
    </row>
    <row r="79" spans="1:11" ht="20.100000000000001" customHeight="1" x14ac:dyDescent="0.25">
      <c r="A79" s="51">
        <v>32229</v>
      </c>
      <c r="B79" s="52" t="s">
        <v>117</v>
      </c>
      <c r="C79" s="53">
        <f t="shared" ref="C79:F79" si="26">C80</f>
        <v>25200</v>
      </c>
      <c r="D79" s="53">
        <f t="shared" si="26"/>
        <v>25200</v>
      </c>
      <c r="E79" s="53">
        <f t="shared" si="26"/>
        <v>29500</v>
      </c>
      <c r="F79" s="53">
        <f t="shared" si="26"/>
        <v>25200</v>
      </c>
      <c r="G79" s="53">
        <f t="shared" si="24"/>
        <v>0</v>
      </c>
      <c r="H79" s="54">
        <f t="shared" si="25"/>
        <v>0</v>
      </c>
      <c r="J79" s="42"/>
      <c r="K79" s="42"/>
    </row>
    <row r="80" spans="1:11" ht="20.100000000000001" customHeight="1" x14ac:dyDescent="0.25">
      <c r="A80" s="27">
        <v>3222921</v>
      </c>
      <c r="B80" s="28" t="s">
        <v>118</v>
      </c>
      <c r="C80" s="49">
        <v>25200</v>
      </c>
      <c r="D80" s="49">
        <v>25200</v>
      </c>
      <c r="E80" s="49">
        <v>29500</v>
      </c>
      <c r="F80" s="49">
        <v>25200</v>
      </c>
      <c r="G80" s="49">
        <f t="shared" si="24"/>
        <v>0</v>
      </c>
      <c r="H80" s="50">
        <f t="shared" si="25"/>
        <v>0</v>
      </c>
      <c r="J80" s="42"/>
      <c r="K80" s="42"/>
    </row>
    <row r="81" spans="1:11" ht="20.100000000000001" customHeight="1" x14ac:dyDescent="0.25">
      <c r="A81" s="23">
        <v>3223</v>
      </c>
      <c r="B81" s="24" t="s">
        <v>119</v>
      </c>
      <c r="C81" s="47">
        <f t="shared" ref="C81:E81" si="27">SUM(C82:C85)</f>
        <v>264900</v>
      </c>
      <c r="D81" s="47">
        <f t="shared" si="27"/>
        <v>311700</v>
      </c>
      <c r="E81" s="47">
        <f t="shared" si="27"/>
        <v>211900</v>
      </c>
      <c r="F81" s="47">
        <f t="shared" ref="F81" si="28">SUM(F82:F85)</f>
        <v>400700</v>
      </c>
      <c r="G81" s="47">
        <f t="shared" si="24"/>
        <v>89000</v>
      </c>
      <c r="H81" s="48">
        <f t="shared" si="25"/>
        <v>28.553095925569462</v>
      </c>
      <c r="J81" s="42"/>
      <c r="K81" s="42"/>
    </row>
    <row r="82" spans="1:11" ht="20.100000000000001" customHeight="1" x14ac:dyDescent="0.25">
      <c r="A82" s="27">
        <v>32231</v>
      </c>
      <c r="B82" s="28" t="s">
        <v>120</v>
      </c>
      <c r="C82" s="49">
        <v>105200</v>
      </c>
      <c r="D82" s="49">
        <v>152900</v>
      </c>
      <c r="E82" s="49">
        <v>121800</v>
      </c>
      <c r="F82" s="49">
        <v>152900</v>
      </c>
      <c r="G82" s="49">
        <f t="shared" si="24"/>
        <v>0</v>
      </c>
      <c r="H82" s="50">
        <f t="shared" si="25"/>
        <v>0</v>
      </c>
      <c r="J82" s="42"/>
      <c r="K82" s="42"/>
    </row>
    <row r="83" spans="1:11" ht="20.100000000000001" customHeight="1" x14ac:dyDescent="0.25">
      <c r="A83" s="27">
        <v>32232</v>
      </c>
      <c r="B83" s="28" t="s">
        <v>121</v>
      </c>
      <c r="C83" s="49">
        <v>2700</v>
      </c>
      <c r="D83" s="49">
        <v>2700</v>
      </c>
      <c r="E83" s="49">
        <v>1200</v>
      </c>
      <c r="F83" s="49">
        <v>2700</v>
      </c>
      <c r="G83" s="49">
        <f t="shared" si="24"/>
        <v>0</v>
      </c>
      <c r="H83" s="50">
        <f t="shared" si="25"/>
        <v>0</v>
      </c>
      <c r="J83" s="42"/>
      <c r="K83" s="42"/>
    </row>
    <row r="84" spans="1:11" ht="20.100000000000001" customHeight="1" x14ac:dyDescent="0.25">
      <c r="A84" s="27">
        <v>32233</v>
      </c>
      <c r="B84" s="28" t="s">
        <v>122</v>
      </c>
      <c r="C84" s="49">
        <v>95500</v>
      </c>
      <c r="D84" s="49">
        <v>94900</v>
      </c>
      <c r="E84" s="49">
        <v>39800</v>
      </c>
      <c r="F84" s="49">
        <v>152900</v>
      </c>
      <c r="G84" s="49">
        <f t="shared" si="24"/>
        <v>58000</v>
      </c>
      <c r="H84" s="50">
        <f t="shared" si="25"/>
        <v>61.116965226554264</v>
      </c>
      <c r="J84" s="42"/>
      <c r="K84" s="42"/>
    </row>
    <row r="85" spans="1:11" ht="20.100000000000001" customHeight="1" x14ac:dyDescent="0.25">
      <c r="A85" s="27">
        <v>32234</v>
      </c>
      <c r="B85" s="28" t="s">
        <v>123</v>
      </c>
      <c r="C85" s="49">
        <v>61500</v>
      </c>
      <c r="D85" s="49">
        <v>61200</v>
      </c>
      <c r="E85" s="49">
        <v>49100</v>
      </c>
      <c r="F85" s="49">
        <v>92200</v>
      </c>
      <c r="G85" s="49">
        <f t="shared" si="24"/>
        <v>31000</v>
      </c>
      <c r="H85" s="50">
        <f t="shared" si="25"/>
        <v>50.653594771241828</v>
      </c>
      <c r="J85" s="42"/>
      <c r="K85" s="42"/>
    </row>
    <row r="86" spans="1:11" ht="20.100000000000001" customHeight="1" x14ac:dyDescent="0.25">
      <c r="A86" s="23">
        <v>3224</v>
      </c>
      <c r="B86" s="24" t="s">
        <v>124</v>
      </c>
      <c r="C86" s="47">
        <f t="shared" ref="C86:F86" si="29">SUM(C87:C88)</f>
        <v>189300</v>
      </c>
      <c r="D86" s="47">
        <f t="shared" si="29"/>
        <v>197400</v>
      </c>
      <c r="E86" s="47">
        <f t="shared" si="29"/>
        <v>125600</v>
      </c>
      <c r="F86" s="47">
        <f t="shared" si="29"/>
        <v>163100</v>
      </c>
      <c r="G86" s="47">
        <f t="shared" si="24"/>
        <v>-34300</v>
      </c>
      <c r="H86" s="48">
        <f t="shared" si="25"/>
        <v>-17.375886524822697</v>
      </c>
      <c r="J86" s="42"/>
      <c r="K86" s="42"/>
    </row>
    <row r="87" spans="1:11" ht="20.100000000000001" customHeight="1" x14ac:dyDescent="0.25">
      <c r="A87" s="27">
        <v>32242</v>
      </c>
      <c r="B87" s="28" t="s">
        <v>125</v>
      </c>
      <c r="C87" s="49">
        <v>166600</v>
      </c>
      <c r="D87" s="49">
        <v>174900</v>
      </c>
      <c r="E87" s="49">
        <v>106700</v>
      </c>
      <c r="F87" s="49">
        <v>130100</v>
      </c>
      <c r="G87" s="49">
        <f t="shared" si="24"/>
        <v>-44800</v>
      </c>
      <c r="H87" s="50">
        <f t="shared" si="25"/>
        <v>-25.614636935391655</v>
      </c>
      <c r="J87" s="42"/>
      <c r="K87" s="42"/>
    </row>
    <row r="88" spans="1:11" ht="20.100000000000001" customHeight="1" x14ac:dyDescent="0.25">
      <c r="A88" s="27">
        <v>32244</v>
      </c>
      <c r="B88" s="28" t="s">
        <v>126</v>
      </c>
      <c r="C88" s="49">
        <v>22700</v>
      </c>
      <c r="D88" s="49">
        <v>22500</v>
      </c>
      <c r="E88" s="49">
        <v>18900</v>
      </c>
      <c r="F88" s="49">
        <v>33000</v>
      </c>
      <c r="G88" s="49">
        <f t="shared" si="24"/>
        <v>10500</v>
      </c>
      <c r="H88" s="50">
        <f t="shared" si="25"/>
        <v>46.666666666666664</v>
      </c>
      <c r="J88" s="42"/>
      <c r="K88" s="42"/>
    </row>
    <row r="89" spans="1:11" ht="20.100000000000001" customHeight="1" x14ac:dyDescent="0.25">
      <c r="A89" s="23">
        <v>3225</v>
      </c>
      <c r="B89" s="24" t="s">
        <v>127</v>
      </c>
      <c r="C89" s="47">
        <f t="shared" ref="C89:F89" si="30">SUM(C90:C91)</f>
        <v>30800</v>
      </c>
      <c r="D89" s="47">
        <f t="shared" si="30"/>
        <v>23700</v>
      </c>
      <c r="E89" s="47">
        <f t="shared" si="30"/>
        <v>14900</v>
      </c>
      <c r="F89" s="47">
        <f t="shared" si="30"/>
        <v>33200</v>
      </c>
      <c r="G89" s="47">
        <f t="shared" si="24"/>
        <v>9500</v>
      </c>
      <c r="H89" s="48">
        <f t="shared" si="25"/>
        <v>40.084388185654007</v>
      </c>
      <c r="J89" s="42"/>
      <c r="K89" s="42"/>
    </row>
    <row r="90" spans="1:11" ht="20.100000000000001" customHeight="1" x14ac:dyDescent="0.25">
      <c r="A90" s="27">
        <v>32251</v>
      </c>
      <c r="B90" s="28" t="s">
        <v>128</v>
      </c>
      <c r="C90" s="49">
        <v>30800</v>
      </c>
      <c r="D90" s="49">
        <v>23700</v>
      </c>
      <c r="E90" s="49">
        <v>14900</v>
      </c>
      <c r="F90" s="49">
        <v>33200</v>
      </c>
      <c r="G90" s="49">
        <f t="shared" si="24"/>
        <v>9500</v>
      </c>
      <c r="H90" s="50">
        <f t="shared" si="25"/>
        <v>40.084388185654007</v>
      </c>
      <c r="J90" s="42"/>
      <c r="K90" s="42"/>
    </row>
    <row r="91" spans="1:11" ht="20.100000000000001" customHeight="1" x14ac:dyDescent="0.25">
      <c r="A91" s="27">
        <v>32252</v>
      </c>
      <c r="B91" s="28" t="s">
        <v>129</v>
      </c>
      <c r="C91" s="49">
        <v>0</v>
      </c>
      <c r="D91" s="49">
        <v>0</v>
      </c>
      <c r="E91" s="49">
        <v>0</v>
      </c>
      <c r="F91" s="49">
        <v>0</v>
      </c>
      <c r="G91" s="49">
        <f t="shared" si="24"/>
        <v>0</v>
      </c>
      <c r="H91" s="50" t="e">
        <f t="shared" si="25"/>
        <v>#DIV/0!</v>
      </c>
      <c r="J91" s="42"/>
      <c r="K91" s="42"/>
    </row>
    <row r="92" spans="1:11" ht="20.100000000000001" customHeight="1" x14ac:dyDescent="0.25">
      <c r="A92" s="23">
        <v>3227</v>
      </c>
      <c r="B92" s="24" t="s">
        <v>130</v>
      </c>
      <c r="C92" s="47">
        <f t="shared" ref="C92:F92" si="31">C93</f>
        <v>19400</v>
      </c>
      <c r="D92" s="47">
        <f t="shared" si="31"/>
        <v>20900</v>
      </c>
      <c r="E92" s="47">
        <f t="shared" si="31"/>
        <v>5400</v>
      </c>
      <c r="F92" s="47">
        <f t="shared" si="31"/>
        <v>33000</v>
      </c>
      <c r="G92" s="47">
        <f t="shared" si="24"/>
        <v>12100</v>
      </c>
      <c r="H92" s="48">
        <f t="shared" si="25"/>
        <v>57.894736842105267</v>
      </c>
      <c r="J92" s="42"/>
      <c r="K92" s="42"/>
    </row>
    <row r="93" spans="1:11" ht="20.100000000000001" customHeight="1" x14ac:dyDescent="0.25">
      <c r="A93" s="27">
        <v>32271</v>
      </c>
      <c r="B93" s="28" t="s">
        <v>130</v>
      </c>
      <c r="C93" s="49">
        <v>19400</v>
      </c>
      <c r="D93" s="49">
        <v>20900</v>
      </c>
      <c r="E93" s="49">
        <v>5400</v>
      </c>
      <c r="F93" s="49">
        <v>33000</v>
      </c>
      <c r="G93" s="49">
        <f t="shared" si="24"/>
        <v>12100</v>
      </c>
      <c r="H93" s="50">
        <f t="shared" si="25"/>
        <v>57.894736842105267</v>
      </c>
      <c r="J93" s="42"/>
      <c r="K93" s="42"/>
    </row>
    <row r="94" spans="1:11" ht="20.100000000000001" customHeight="1" x14ac:dyDescent="0.25">
      <c r="A94" s="19">
        <v>323</v>
      </c>
      <c r="B94" s="20" t="s">
        <v>131</v>
      </c>
      <c r="C94" s="45">
        <f>C95+C99+C113+C115+C125+C131+C139+C154+C158</f>
        <v>2498000</v>
      </c>
      <c r="D94" s="45">
        <f>D95+D99+D113+D115+D125+D131+D139+D154+D158</f>
        <v>2844500</v>
      </c>
      <c r="E94" s="45">
        <f>E95+E99+E113+E115+E125+E131+E139+E154+E158</f>
        <v>2041100</v>
      </c>
      <c r="F94" s="45">
        <f>F95+F99+F113+F115+F125+F131+F139+F154+F158</f>
        <v>2303200</v>
      </c>
      <c r="G94" s="45">
        <f t="shared" si="24"/>
        <v>-541300</v>
      </c>
      <c r="H94" s="46">
        <f t="shared" si="25"/>
        <v>-19.029706451045879</v>
      </c>
      <c r="J94" s="42"/>
      <c r="K94" s="42"/>
    </row>
    <row r="95" spans="1:11" ht="20.100000000000001" customHeight="1" x14ac:dyDescent="0.25">
      <c r="A95" s="23">
        <v>3231</v>
      </c>
      <c r="B95" s="24" t="s">
        <v>132</v>
      </c>
      <c r="C95" s="47">
        <f t="shared" ref="C95:E95" si="32">SUM(C96:C98)</f>
        <v>192800</v>
      </c>
      <c r="D95" s="47">
        <f t="shared" si="32"/>
        <v>222600</v>
      </c>
      <c r="E95" s="47">
        <f t="shared" si="32"/>
        <v>99000</v>
      </c>
      <c r="F95" s="47">
        <f t="shared" ref="F95" si="33">SUM(F96:F98)</f>
        <v>111800</v>
      </c>
      <c r="G95" s="47">
        <f t="shared" si="24"/>
        <v>-110800</v>
      </c>
      <c r="H95" s="48">
        <f t="shared" si="25"/>
        <v>-49.775381850853549</v>
      </c>
      <c r="J95" s="42"/>
      <c r="K95" s="42"/>
    </row>
    <row r="96" spans="1:11" ht="20.100000000000001" customHeight="1" x14ac:dyDescent="0.25">
      <c r="A96" s="27">
        <v>32311</v>
      </c>
      <c r="B96" s="28" t="s">
        <v>133</v>
      </c>
      <c r="C96" s="49">
        <v>161900</v>
      </c>
      <c r="D96" s="49">
        <v>159300</v>
      </c>
      <c r="E96" s="49">
        <v>83800</v>
      </c>
      <c r="F96" s="49">
        <v>91700</v>
      </c>
      <c r="G96" s="49">
        <f t="shared" si="24"/>
        <v>-67600</v>
      </c>
      <c r="H96" s="50">
        <f t="shared" si="25"/>
        <v>-42.435655994978028</v>
      </c>
      <c r="J96" s="42"/>
      <c r="K96" s="42"/>
    </row>
    <row r="97" spans="1:11" ht="20.100000000000001" customHeight="1" x14ac:dyDescent="0.25">
      <c r="A97" s="27">
        <v>32313</v>
      </c>
      <c r="B97" s="28" t="s">
        <v>134</v>
      </c>
      <c r="C97" s="49">
        <v>30800</v>
      </c>
      <c r="D97" s="49">
        <v>63200</v>
      </c>
      <c r="E97" s="49">
        <v>15200</v>
      </c>
      <c r="F97" s="49">
        <v>20100</v>
      </c>
      <c r="G97" s="49">
        <f t="shared" si="24"/>
        <v>-43100</v>
      </c>
      <c r="H97" s="50">
        <f t="shared" si="25"/>
        <v>-68.196202531645568</v>
      </c>
      <c r="J97" s="42"/>
      <c r="K97" s="42"/>
    </row>
    <row r="98" spans="1:11" ht="20.100000000000001" customHeight="1" x14ac:dyDescent="0.25">
      <c r="A98" s="27">
        <v>32314</v>
      </c>
      <c r="B98" s="28" t="s">
        <v>135</v>
      </c>
      <c r="C98" s="49">
        <v>100</v>
      </c>
      <c r="D98" s="49">
        <v>100</v>
      </c>
      <c r="E98" s="49">
        <v>0</v>
      </c>
      <c r="F98" s="49">
        <v>0</v>
      </c>
      <c r="G98" s="49">
        <f t="shared" si="24"/>
        <v>-100</v>
      </c>
      <c r="H98" s="50">
        <f t="shared" si="25"/>
        <v>-100</v>
      </c>
      <c r="J98" s="42"/>
      <c r="K98" s="42"/>
    </row>
    <row r="99" spans="1:11" ht="20.100000000000001" customHeight="1" x14ac:dyDescent="0.25">
      <c r="A99" s="23">
        <v>3232</v>
      </c>
      <c r="B99" s="24" t="s">
        <v>136</v>
      </c>
      <c r="C99" s="47">
        <f t="shared" ref="C99:F99" si="34">C100+C104+C108+C111</f>
        <v>310900</v>
      </c>
      <c r="D99" s="47">
        <f t="shared" si="34"/>
        <v>456400</v>
      </c>
      <c r="E99" s="47">
        <f t="shared" si="34"/>
        <v>218500</v>
      </c>
      <c r="F99" s="47">
        <f t="shared" si="34"/>
        <v>407900</v>
      </c>
      <c r="G99" s="47">
        <f t="shared" si="24"/>
        <v>-48500</v>
      </c>
      <c r="H99" s="48">
        <f t="shared" si="25"/>
        <v>-10.626643295354951</v>
      </c>
      <c r="J99" s="42"/>
      <c r="K99" s="42"/>
    </row>
    <row r="100" spans="1:11" ht="20.100000000000001" customHeight="1" x14ac:dyDescent="0.25">
      <c r="A100" s="51">
        <v>32321</v>
      </c>
      <c r="B100" s="52" t="s">
        <v>137</v>
      </c>
      <c r="C100" s="53">
        <f t="shared" ref="C100:E100" si="35">SUM(C101:C103)</f>
        <v>16200</v>
      </c>
      <c r="D100" s="53">
        <f t="shared" si="35"/>
        <v>16100</v>
      </c>
      <c r="E100" s="53">
        <f t="shared" si="35"/>
        <v>0</v>
      </c>
      <c r="F100" s="53">
        <f t="shared" ref="F100" si="36">SUM(F101:F103)</f>
        <v>16100</v>
      </c>
      <c r="G100" s="53">
        <f t="shared" si="24"/>
        <v>0</v>
      </c>
      <c r="H100" s="54">
        <f t="shared" si="25"/>
        <v>0</v>
      </c>
      <c r="J100" s="42"/>
      <c r="K100" s="42"/>
    </row>
    <row r="101" spans="1:11" ht="20.100000000000001" customHeight="1" x14ac:dyDescent="0.25">
      <c r="A101" s="27">
        <v>323210</v>
      </c>
      <c r="B101" s="28" t="s">
        <v>138</v>
      </c>
      <c r="C101" s="49">
        <v>16200</v>
      </c>
      <c r="D101" s="49">
        <v>16100</v>
      </c>
      <c r="E101" s="49">
        <v>0</v>
      </c>
      <c r="F101" s="49">
        <v>16100</v>
      </c>
      <c r="G101" s="49">
        <f t="shared" si="24"/>
        <v>0</v>
      </c>
      <c r="H101" s="50">
        <f t="shared" si="25"/>
        <v>0</v>
      </c>
      <c r="J101" s="42"/>
      <c r="K101" s="42"/>
    </row>
    <row r="102" spans="1:11" ht="20.100000000000001" customHeight="1" x14ac:dyDescent="0.25">
      <c r="A102" s="27">
        <v>3232101</v>
      </c>
      <c r="B102" s="28" t="s">
        <v>139</v>
      </c>
      <c r="C102" s="49">
        <v>0</v>
      </c>
      <c r="D102" s="49">
        <v>0</v>
      </c>
      <c r="E102" s="49">
        <v>0</v>
      </c>
      <c r="F102" s="49">
        <v>0</v>
      </c>
      <c r="G102" s="49">
        <f t="shared" si="24"/>
        <v>0</v>
      </c>
      <c r="H102" s="50" t="e">
        <f t="shared" si="25"/>
        <v>#DIV/0!</v>
      </c>
      <c r="J102" s="42"/>
      <c r="K102" s="42"/>
    </row>
    <row r="103" spans="1:11" ht="20.100000000000001" customHeight="1" x14ac:dyDescent="0.25">
      <c r="A103" s="27">
        <v>323211</v>
      </c>
      <c r="B103" s="28" t="s">
        <v>140</v>
      </c>
      <c r="C103" s="49">
        <v>0</v>
      </c>
      <c r="D103" s="49">
        <v>0</v>
      </c>
      <c r="E103" s="49">
        <v>0</v>
      </c>
      <c r="F103" s="49">
        <v>0</v>
      </c>
      <c r="G103" s="49">
        <f t="shared" si="24"/>
        <v>0</v>
      </c>
      <c r="H103" s="50" t="e">
        <f t="shared" si="25"/>
        <v>#DIV/0!</v>
      </c>
      <c r="J103" s="42"/>
      <c r="K103" s="42"/>
    </row>
    <row r="104" spans="1:11" ht="20.100000000000001" customHeight="1" x14ac:dyDescent="0.25">
      <c r="A104" s="51">
        <v>32322</v>
      </c>
      <c r="B104" s="52" t="s">
        <v>141</v>
      </c>
      <c r="C104" s="53">
        <f t="shared" ref="C104:F104" si="37">SUM(C105:C107)</f>
        <v>251000</v>
      </c>
      <c r="D104" s="53">
        <f t="shared" si="37"/>
        <v>389900</v>
      </c>
      <c r="E104" s="53">
        <f t="shared" si="37"/>
        <v>190800</v>
      </c>
      <c r="F104" s="53">
        <f t="shared" si="37"/>
        <v>329700</v>
      </c>
      <c r="G104" s="53">
        <f t="shared" si="24"/>
        <v>-60200</v>
      </c>
      <c r="H104" s="54">
        <f t="shared" si="25"/>
        <v>-15.439856373429084</v>
      </c>
      <c r="J104" s="42"/>
      <c r="K104" s="42"/>
    </row>
    <row r="105" spans="1:11" ht="20.100000000000001" customHeight="1" x14ac:dyDescent="0.25">
      <c r="A105" s="27">
        <v>323220</v>
      </c>
      <c r="B105" s="28" t="s">
        <v>142</v>
      </c>
      <c r="C105" s="49">
        <v>199100</v>
      </c>
      <c r="D105" s="49">
        <v>338000</v>
      </c>
      <c r="E105" s="49">
        <v>176800</v>
      </c>
      <c r="F105" s="49">
        <v>296500</v>
      </c>
      <c r="G105" s="49">
        <f t="shared" si="24"/>
        <v>-41500</v>
      </c>
      <c r="H105" s="50">
        <f t="shared" si="25"/>
        <v>-12.278106508875739</v>
      </c>
      <c r="J105" s="42"/>
      <c r="K105" s="42"/>
    </row>
    <row r="106" spans="1:11" ht="20.100000000000001" customHeight="1" x14ac:dyDescent="0.25">
      <c r="A106" s="27">
        <v>323221</v>
      </c>
      <c r="B106" s="28" t="s">
        <v>143</v>
      </c>
      <c r="C106" s="49">
        <v>0</v>
      </c>
      <c r="D106" s="49">
        <v>0</v>
      </c>
      <c r="E106" s="49">
        <v>0</v>
      </c>
      <c r="F106" s="49">
        <v>0</v>
      </c>
      <c r="G106" s="49">
        <f t="shared" si="24"/>
        <v>0</v>
      </c>
      <c r="H106" s="50" t="e">
        <f t="shared" si="25"/>
        <v>#DIV/0!</v>
      </c>
      <c r="J106" s="42"/>
      <c r="K106" s="42"/>
    </row>
    <row r="107" spans="1:11" ht="20.100000000000001" customHeight="1" x14ac:dyDescent="0.25">
      <c r="A107" s="27">
        <v>323222</v>
      </c>
      <c r="B107" s="28" t="s">
        <v>144</v>
      </c>
      <c r="C107" s="49">
        <v>51900</v>
      </c>
      <c r="D107" s="49">
        <v>51900</v>
      </c>
      <c r="E107" s="49">
        <v>14000</v>
      </c>
      <c r="F107" s="49">
        <v>33200</v>
      </c>
      <c r="G107" s="49">
        <f t="shared" si="24"/>
        <v>-18700</v>
      </c>
      <c r="H107" s="50">
        <f t="shared" si="25"/>
        <v>-36.030828516377653</v>
      </c>
      <c r="J107" s="42"/>
      <c r="K107" s="42"/>
    </row>
    <row r="108" spans="1:11" ht="20.100000000000001" customHeight="1" x14ac:dyDescent="0.25">
      <c r="A108" s="51">
        <v>32323</v>
      </c>
      <c r="B108" s="52" t="s">
        <v>145</v>
      </c>
      <c r="C108" s="53">
        <f t="shared" ref="C108:F108" si="38">SUM(C109:C110)</f>
        <v>43700</v>
      </c>
      <c r="D108" s="53">
        <f t="shared" si="38"/>
        <v>50400</v>
      </c>
      <c r="E108" s="53">
        <f t="shared" si="38"/>
        <v>27700</v>
      </c>
      <c r="F108" s="53">
        <f t="shared" si="38"/>
        <v>62100</v>
      </c>
      <c r="G108" s="53">
        <f t="shared" si="24"/>
        <v>11700</v>
      </c>
      <c r="H108" s="54">
        <f t="shared" si="25"/>
        <v>23.214285714285715</v>
      </c>
      <c r="J108" s="42"/>
      <c r="K108" s="42"/>
    </row>
    <row r="109" spans="1:11" ht="20.100000000000001" customHeight="1" x14ac:dyDescent="0.25">
      <c r="A109" s="27">
        <v>323230</v>
      </c>
      <c r="B109" s="28" t="s">
        <v>146</v>
      </c>
      <c r="C109" s="49">
        <v>40500</v>
      </c>
      <c r="D109" s="49">
        <v>47200</v>
      </c>
      <c r="E109" s="49">
        <v>25900</v>
      </c>
      <c r="F109" s="49">
        <v>58800</v>
      </c>
      <c r="G109" s="49">
        <f t="shared" si="24"/>
        <v>11600</v>
      </c>
      <c r="H109" s="50">
        <f t="shared" si="25"/>
        <v>24.576271186440678</v>
      </c>
      <c r="J109" s="42"/>
      <c r="K109" s="42"/>
    </row>
    <row r="110" spans="1:11" ht="20.100000000000001" customHeight="1" x14ac:dyDescent="0.25">
      <c r="A110" s="27">
        <v>323231</v>
      </c>
      <c r="B110" s="28" t="s">
        <v>147</v>
      </c>
      <c r="C110" s="49">
        <v>3200</v>
      </c>
      <c r="D110" s="49">
        <v>3200</v>
      </c>
      <c r="E110" s="49">
        <v>1800</v>
      </c>
      <c r="F110" s="49">
        <v>3300</v>
      </c>
      <c r="G110" s="49">
        <f t="shared" si="24"/>
        <v>100</v>
      </c>
      <c r="H110" s="50">
        <f t="shared" si="25"/>
        <v>3.125</v>
      </c>
      <c r="J110" s="42"/>
      <c r="K110" s="42"/>
    </row>
    <row r="111" spans="1:11" ht="20.100000000000001" customHeight="1" x14ac:dyDescent="0.25">
      <c r="A111" s="51">
        <v>32329</v>
      </c>
      <c r="B111" s="52" t="s">
        <v>148</v>
      </c>
      <c r="C111" s="53">
        <f t="shared" ref="C111:F111" si="39">C112</f>
        <v>0</v>
      </c>
      <c r="D111" s="53">
        <f t="shared" si="39"/>
        <v>0</v>
      </c>
      <c r="E111" s="53">
        <f t="shared" si="39"/>
        <v>0</v>
      </c>
      <c r="F111" s="53">
        <f t="shared" si="39"/>
        <v>0</v>
      </c>
      <c r="G111" s="53">
        <f t="shared" si="24"/>
        <v>0</v>
      </c>
      <c r="H111" s="54" t="e">
        <f t="shared" si="25"/>
        <v>#DIV/0!</v>
      </c>
      <c r="J111" s="42"/>
      <c r="K111" s="42"/>
    </row>
    <row r="112" spans="1:11" ht="20.100000000000001" customHeight="1" x14ac:dyDescent="0.25">
      <c r="A112" s="27">
        <v>323290</v>
      </c>
      <c r="B112" s="28" t="s">
        <v>149</v>
      </c>
      <c r="C112" s="49">
        <v>0</v>
      </c>
      <c r="D112" s="49">
        <v>0</v>
      </c>
      <c r="E112" s="49">
        <v>0</v>
      </c>
      <c r="F112" s="49">
        <v>0</v>
      </c>
      <c r="G112" s="49">
        <f t="shared" si="24"/>
        <v>0</v>
      </c>
      <c r="H112" s="50" t="e">
        <f t="shared" si="25"/>
        <v>#DIV/0!</v>
      </c>
      <c r="J112" s="42"/>
      <c r="K112" s="42"/>
    </row>
    <row r="113" spans="1:11" ht="20.100000000000001" customHeight="1" x14ac:dyDescent="0.25">
      <c r="A113" s="23">
        <v>3233</v>
      </c>
      <c r="B113" s="24" t="s">
        <v>150</v>
      </c>
      <c r="C113" s="47">
        <f t="shared" ref="C113:F113" si="40">C114</f>
        <v>36600</v>
      </c>
      <c r="D113" s="47">
        <f t="shared" si="40"/>
        <v>43000</v>
      </c>
      <c r="E113" s="47">
        <f t="shared" si="40"/>
        <v>30200</v>
      </c>
      <c r="F113" s="47">
        <f t="shared" si="40"/>
        <v>29000</v>
      </c>
      <c r="G113" s="47">
        <f t="shared" si="24"/>
        <v>-14000</v>
      </c>
      <c r="H113" s="48">
        <f t="shared" si="25"/>
        <v>-32.558139534883722</v>
      </c>
      <c r="J113" s="42"/>
      <c r="K113" s="42"/>
    </row>
    <row r="114" spans="1:11" ht="20.100000000000001" customHeight="1" x14ac:dyDescent="0.25">
      <c r="A114" s="27">
        <v>32339</v>
      </c>
      <c r="B114" s="28" t="s">
        <v>151</v>
      </c>
      <c r="C114" s="49">
        <v>36600</v>
      </c>
      <c r="D114" s="49">
        <v>43000</v>
      </c>
      <c r="E114" s="49">
        <v>30200</v>
      </c>
      <c r="F114" s="49">
        <v>29000</v>
      </c>
      <c r="G114" s="49">
        <f t="shared" si="24"/>
        <v>-14000</v>
      </c>
      <c r="H114" s="50">
        <f t="shared" si="25"/>
        <v>-32.558139534883722</v>
      </c>
      <c r="J114" s="42"/>
      <c r="K114" s="42"/>
    </row>
    <row r="115" spans="1:11" ht="20.100000000000001" customHeight="1" x14ac:dyDescent="0.25">
      <c r="A115" s="23">
        <v>3234</v>
      </c>
      <c r="B115" s="24" t="s">
        <v>152</v>
      </c>
      <c r="C115" s="47">
        <f t="shared" ref="C115:E115" si="41">SUM(C116:C120)</f>
        <v>368700</v>
      </c>
      <c r="D115" s="47">
        <f t="shared" si="41"/>
        <v>398400</v>
      </c>
      <c r="E115" s="47">
        <f t="shared" si="41"/>
        <v>264700</v>
      </c>
      <c r="F115" s="47">
        <f t="shared" ref="F115" si="42">SUM(F116:F120)</f>
        <v>398400</v>
      </c>
      <c r="G115" s="47">
        <f t="shared" si="24"/>
        <v>0</v>
      </c>
      <c r="H115" s="48">
        <f t="shared" si="25"/>
        <v>0</v>
      </c>
      <c r="J115" s="42"/>
      <c r="K115" s="42"/>
    </row>
    <row r="116" spans="1:11" ht="20.100000000000001" customHeight="1" x14ac:dyDescent="0.25">
      <c r="A116" s="27">
        <v>32341</v>
      </c>
      <c r="B116" s="28" t="s">
        <v>153</v>
      </c>
      <c r="C116" s="49">
        <v>20600</v>
      </c>
      <c r="D116" s="49">
        <v>20600</v>
      </c>
      <c r="E116" s="49">
        <v>18400</v>
      </c>
      <c r="F116" s="49">
        <v>20600</v>
      </c>
      <c r="G116" s="49">
        <f t="shared" si="24"/>
        <v>0</v>
      </c>
      <c r="H116" s="50">
        <f t="shared" si="25"/>
        <v>0</v>
      </c>
      <c r="J116" s="42"/>
      <c r="K116" s="42"/>
    </row>
    <row r="117" spans="1:11" ht="20.100000000000001" customHeight="1" x14ac:dyDescent="0.25">
      <c r="A117" s="27">
        <v>32342</v>
      </c>
      <c r="B117" s="28" t="s">
        <v>154</v>
      </c>
      <c r="C117" s="49">
        <v>161900</v>
      </c>
      <c r="D117" s="49">
        <v>160900</v>
      </c>
      <c r="E117" s="49">
        <v>82100</v>
      </c>
      <c r="F117" s="49">
        <v>160900</v>
      </c>
      <c r="G117" s="49">
        <f t="shared" si="24"/>
        <v>0</v>
      </c>
      <c r="H117" s="50">
        <f t="shared" si="25"/>
        <v>0</v>
      </c>
      <c r="J117" s="42"/>
      <c r="K117" s="42"/>
    </row>
    <row r="118" spans="1:11" ht="20.100000000000001" customHeight="1" x14ac:dyDescent="0.25">
      <c r="A118" s="27">
        <v>32344</v>
      </c>
      <c r="B118" s="28" t="s">
        <v>155</v>
      </c>
      <c r="C118" s="49">
        <v>2400</v>
      </c>
      <c r="D118" s="49">
        <v>2400</v>
      </c>
      <c r="E118" s="49">
        <v>800</v>
      </c>
      <c r="F118" s="49">
        <v>2400</v>
      </c>
      <c r="G118" s="49">
        <f t="shared" si="24"/>
        <v>0</v>
      </c>
      <c r="H118" s="50">
        <f t="shared" si="25"/>
        <v>0</v>
      </c>
      <c r="J118" s="42"/>
      <c r="K118" s="42"/>
    </row>
    <row r="119" spans="1:11" ht="20.100000000000001" customHeight="1" x14ac:dyDescent="0.25">
      <c r="A119" s="27">
        <v>32347</v>
      </c>
      <c r="B119" s="28" t="s">
        <v>156</v>
      </c>
      <c r="C119" s="49">
        <v>8100</v>
      </c>
      <c r="D119" s="49">
        <v>2400</v>
      </c>
      <c r="E119" s="49">
        <v>2000</v>
      </c>
      <c r="F119" s="49">
        <v>2400</v>
      </c>
      <c r="G119" s="49">
        <f t="shared" si="24"/>
        <v>0</v>
      </c>
      <c r="H119" s="50">
        <f t="shared" si="25"/>
        <v>0</v>
      </c>
      <c r="J119" s="42"/>
      <c r="K119" s="42"/>
    </row>
    <row r="120" spans="1:11" ht="20.100000000000001" customHeight="1" x14ac:dyDescent="0.25">
      <c r="A120" s="51">
        <v>32349</v>
      </c>
      <c r="B120" s="52" t="s">
        <v>157</v>
      </c>
      <c r="C120" s="53">
        <f t="shared" ref="C120:F120" si="43">SUM(C121:C124)</f>
        <v>175700</v>
      </c>
      <c r="D120" s="53">
        <f t="shared" si="43"/>
        <v>212100</v>
      </c>
      <c r="E120" s="53">
        <f t="shared" si="43"/>
        <v>161400</v>
      </c>
      <c r="F120" s="53">
        <f t="shared" si="43"/>
        <v>212100</v>
      </c>
      <c r="G120" s="53">
        <f t="shared" si="24"/>
        <v>0</v>
      </c>
      <c r="H120" s="54">
        <f t="shared" si="25"/>
        <v>0</v>
      </c>
      <c r="J120" s="42"/>
      <c r="K120" s="42"/>
    </row>
    <row r="121" spans="1:11" ht="20.100000000000001" customHeight="1" x14ac:dyDescent="0.25">
      <c r="A121" s="27">
        <v>323490</v>
      </c>
      <c r="B121" s="28" t="s">
        <v>158</v>
      </c>
      <c r="C121" s="49">
        <v>165900</v>
      </c>
      <c r="D121" s="49">
        <v>199100</v>
      </c>
      <c r="E121" s="49">
        <v>155000</v>
      </c>
      <c r="F121" s="49">
        <v>199100</v>
      </c>
      <c r="G121" s="49">
        <f t="shared" si="24"/>
        <v>0</v>
      </c>
      <c r="H121" s="50">
        <f t="shared" si="25"/>
        <v>0</v>
      </c>
      <c r="J121" s="42"/>
      <c r="K121" s="42"/>
    </row>
    <row r="122" spans="1:11" ht="20.100000000000001" customHeight="1" x14ac:dyDescent="0.25">
      <c r="A122" s="27">
        <v>323492</v>
      </c>
      <c r="B122" s="28" t="s">
        <v>159</v>
      </c>
      <c r="C122" s="49">
        <v>8100</v>
      </c>
      <c r="D122" s="49">
        <v>11300</v>
      </c>
      <c r="E122" s="49">
        <v>5800</v>
      </c>
      <c r="F122" s="49">
        <v>11300</v>
      </c>
      <c r="G122" s="49">
        <f t="shared" si="24"/>
        <v>0</v>
      </c>
      <c r="H122" s="50">
        <f t="shared" si="25"/>
        <v>0</v>
      </c>
      <c r="J122" s="42"/>
      <c r="K122" s="42"/>
    </row>
    <row r="123" spans="1:11" ht="20.100000000000001" customHeight="1" x14ac:dyDescent="0.25">
      <c r="A123" s="27">
        <v>323493</v>
      </c>
      <c r="B123" s="28" t="s">
        <v>160</v>
      </c>
      <c r="C123" s="49">
        <v>1700</v>
      </c>
      <c r="D123" s="49">
        <v>1700</v>
      </c>
      <c r="E123" s="49">
        <v>600</v>
      </c>
      <c r="F123" s="49">
        <v>1700</v>
      </c>
      <c r="G123" s="49">
        <f t="shared" si="24"/>
        <v>0</v>
      </c>
      <c r="H123" s="50">
        <f t="shared" si="25"/>
        <v>0</v>
      </c>
      <c r="J123" s="42"/>
      <c r="K123" s="42"/>
    </row>
    <row r="124" spans="1:11" ht="20.100000000000001" customHeight="1" x14ac:dyDescent="0.25">
      <c r="A124" s="27">
        <v>323495</v>
      </c>
      <c r="B124" s="28" t="s">
        <v>161</v>
      </c>
      <c r="C124" s="49">
        <v>0</v>
      </c>
      <c r="D124" s="49">
        <v>0</v>
      </c>
      <c r="E124" s="49">
        <v>0</v>
      </c>
      <c r="F124" s="49">
        <v>0</v>
      </c>
      <c r="G124" s="49">
        <f t="shared" si="24"/>
        <v>0</v>
      </c>
      <c r="H124" s="50" t="e">
        <f t="shared" si="25"/>
        <v>#DIV/0!</v>
      </c>
      <c r="J124" s="42"/>
      <c r="K124" s="42"/>
    </row>
    <row r="125" spans="1:11" ht="20.100000000000001" customHeight="1" x14ac:dyDescent="0.25">
      <c r="A125" s="23">
        <v>3235</v>
      </c>
      <c r="B125" s="24" t="s">
        <v>162</v>
      </c>
      <c r="C125" s="47">
        <f t="shared" ref="C125:F125" si="44">SUM(C126:C130)</f>
        <v>422600</v>
      </c>
      <c r="D125" s="47">
        <f t="shared" si="44"/>
        <v>421200</v>
      </c>
      <c r="E125" s="47">
        <f t="shared" si="44"/>
        <v>394200</v>
      </c>
      <c r="F125" s="47">
        <f t="shared" si="44"/>
        <v>268400</v>
      </c>
      <c r="G125" s="47">
        <f t="shared" si="24"/>
        <v>-152800</v>
      </c>
      <c r="H125" s="48">
        <f t="shared" si="25"/>
        <v>-36.277302943969609</v>
      </c>
      <c r="J125" s="42"/>
      <c r="K125" s="42"/>
    </row>
    <row r="126" spans="1:11" ht="20.100000000000001" customHeight="1" x14ac:dyDescent="0.25">
      <c r="A126" s="27" t="s">
        <v>163</v>
      </c>
      <c r="B126" s="28" t="s">
        <v>164</v>
      </c>
      <c r="C126" s="49">
        <v>185800</v>
      </c>
      <c r="D126" s="49">
        <v>82300</v>
      </c>
      <c r="E126" s="49">
        <v>78600</v>
      </c>
      <c r="F126" s="49">
        <v>0</v>
      </c>
      <c r="G126" s="49">
        <f t="shared" si="24"/>
        <v>-82300</v>
      </c>
      <c r="H126" s="50">
        <f t="shared" si="25"/>
        <v>-100</v>
      </c>
      <c r="J126" s="42"/>
      <c r="K126" s="42"/>
    </row>
    <row r="127" spans="1:11" ht="20.100000000000001" customHeight="1" x14ac:dyDescent="0.25">
      <c r="A127" s="27">
        <v>32353</v>
      </c>
      <c r="B127" s="28" t="s">
        <v>165</v>
      </c>
      <c r="C127" s="49">
        <v>7300</v>
      </c>
      <c r="D127" s="49">
        <v>7300</v>
      </c>
      <c r="E127" s="49">
        <v>200</v>
      </c>
      <c r="F127" s="49">
        <v>0</v>
      </c>
      <c r="G127" s="49">
        <f t="shared" si="24"/>
        <v>-7300</v>
      </c>
      <c r="H127" s="50">
        <f t="shared" si="25"/>
        <v>-100</v>
      </c>
      <c r="J127" s="42"/>
      <c r="K127" s="42"/>
    </row>
    <row r="128" spans="1:11" ht="20.100000000000001" customHeight="1" x14ac:dyDescent="0.25">
      <c r="A128" s="27">
        <v>32354</v>
      </c>
      <c r="B128" s="28" t="s">
        <v>166</v>
      </c>
      <c r="C128" s="49">
        <v>138100</v>
      </c>
      <c r="D128" s="49">
        <v>240400</v>
      </c>
      <c r="E128" s="49">
        <v>236200</v>
      </c>
      <c r="F128" s="49">
        <v>190700</v>
      </c>
      <c r="G128" s="49">
        <f t="shared" si="24"/>
        <v>-49700</v>
      </c>
      <c r="H128" s="50">
        <f t="shared" si="25"/>
        <v>-20.6738768718802</v>
      </c>
      <c r="J128" s="42"/>
      <c r="K128" s="42"/>
    </row>
    <row r="129" spans="1:11" ht="20.100000000000001" customHeight="1" x14ac:dyDescent="0.25">
      <c r="A129" s="27">
        <v>32355</v>
      </c>
      <c r="B129" s="28" t="s">
        <v>167</v>
      </c>
      <c r="C129" s="49">
        <v>31700</v>
      </c>
      <c r="D129" s="49">
        <v>31500</v>
      </c>
      <c r="E129" s="49">
        <v>18300</v>
      </c>
      <c r="F129" s="49">
        <v>14700</v>
      </c>
      <c r="G129" s="49">
        <f t="shared" si="24"/>
        <v>-16800</v>
      </c>
      <c r="H129" s="50">
        <f t="shared" si="25"/>
        <v>-53.333333333333336</v>
      </c>
      <c r="J129" s="42"/>
      <c r="K129" s="42"/>
    </row>
    <row r="130" spans="1:11" ht="20.100000000000001" customHeight="1" x14ac:dyDescent="0.25">
      <c r="A130" s="27">
        <v>32359</v>
      </c>
      <c r="B130" s="28" t="s">
        <v>168</v>
      </c>
      <c r="C130" s="49">
        <v>59700</v>
      </c>
      <c r="D130" s="49">
        <v>59700</v>
      </c>
      <c r="E130" s="49">
        <v>60900</v>
      </c>
      <c r="F130" s="49">
        <v>63000</v>
      </c>
      <c r="G130" s="49">
        <f t="shared" si="24"/>
        <v>3300</v>
      </c>
      <c r="H130" s="50">
        <f t="shared" si="25"/>
        <v>5.5276381909547743</v>
      </c>
      <c r="J130" s="42"/>
      <c r="K130" s="42"/>
    </row>
    <row r="131" spans="1:11" ht="20.100000000000001" customHeight="1" x14ac:dyDescent="0.25">
      <c r="A131" s="23">
        <v>3236</v>
      </c>
      <c r="B131" s="24" t="s">
        <v>169</v>
      </c>
      <c r="C131" s="47">
        <f t="shared" ref="C131:F131" si="45">C132+C133+C137</f>
        <v>224900</v>
      </c>
      <c r="D131" s="47">
        <f t="shared" si="45"/>
        <v>244700</v>
      </c>
      <c r="E131" s="47">
        <f t="shared" si="45"/>
        <v>168400</v>
      </c>
      <c r="F131" s="47">
        <f t="shared" si="45"/>
        <v>213800</v>
      </c>
      <c r="G131" s="47">
        <f t="shared" si="24"/>
        <v>-30900</v>
      </c>
      <c r="H131" s="48">
        <f t="shared" si="25"/>
        <v>-12.627707396812424</v>
      </c>
      <c r="J131" s="42"/>
      <c r="K131" s="42"/>
    </row>
    <row r="132" spans="1:11" ht="20.100000000000001" customHeight="1" x14ac:dyDescent="0.25">
      <c r="A132" s="51">
        <v>32361</v>
      </c>
      <c r="B132" s="52" t="s">
        <v>170</v>
      </c>
      <c r="C132" s="53">
        <v>30800</v>
      </c>
      <c r="D132" s="53">
        <v>30600</v>
      </c>
      <c r="E132" s="53">
        <v>4500</v>
      </c>
      <c r="F132" s="53">
        <v>30600</v>
      </c>
      <c r="G132" s="53">
        <f t="shared" si="24"/>
        <v>0</v>
      </c>
      <c r="H132" s="54">
        <f t="shared" si="25"/>
        <v>0</v>
      </c>
      <c r="J132" s="42"/>
      <c r="K132" s="42"/>
    </row>
    <row r="133" spans="1:11" ht="20.100000000000001" customHeight="1" x14ac:dyDescent="0.25">
      <c r="A133" s="51">
        <v>32363</v>
      </c>
      <c r="B133" s="52" t="s">
        <v>171</v>
      </c>
      <c r="C133" s="53">
        <f t="shared" ref="C133:E133" si="46">SUM(C134:C136)</f>
        <v>152600</v>
      </c>
      <c r="D133" s="53">
        <f t="shared" si="46"/>
        <v>156000</v>
      </c>
      <c r="E133" s="53">
        <f t="shared" si="46"/>
        <v>136400</v>
      </c>
      <c r="F133" s="53">
        <f t="shared" ref="F133" si="47">SUM(F134:F136)</f>
        <v>143400</v>
      </c>
      <c r="G133" s="53">
        <f t="shared" si="24"/>
        <v>-12600</v>
      </c>
      <c r="H133" s="54">
        <f t="shared" si="25"/>
        <v>-8.0769230769230766</v>
      </c>
      <c r="J133" s="42"/>
      <c r="K133" s="42"/>
    </row>
    <row r="134" spans="1:11" ht="20.100000000000001" customHeight="1" x14ac:dyDescent="0.25">
      <c r="A134" s="27">
        <v>323630</v>
      </c>
      <c r="B134" s="55" t="s">
        <v>172</v>
      </c>
      <c r="C134" s="56">
        <v>86300</v>
      </c>
      <c r="D134" s="56">
        <v>86300</v>
      </c>
      <c r="E134" s="56">
        <v>69400</v>
      </c>
      <c r="F134" s="49">
        <v>86300</v>
      </c>
      <c r="G134" s="56">
        <f t="shared" ref="G134:G145" si="48">F134-D134</f>
        <v>0</v>
      </c>
      <c r="H134" s="57">
        <f t="shared" ref="H134:H197" si="49">G134/D134*100</f>
        <v>0</v>
      </c>
      <c r="J134" s="42"/>
      <c r="K134" s="42"/>
    </row>
    <row r="135" spans="1:11" ht="20.100000000000001" customHeight="1" x14ac:dyDescent="0.25">
      <c r="A135" s="27">
        <v>323631</v>
      </c>
      <c r="B135" s="28" t="s">
        <v>173</v>
      </c>
      <c r="C135" s="49">
        <v>39800</v>
      </c>
      <c r="D135" s="49">
        <v>36500</v>
      </c>
      <c r="E135" s="49">
        <v>40000</v>
      </c>
      <c r="F135" s="49">
        <v>39800</v>
      </c>
      <c r="G135" s="49">
        <f t="shared" si="48"/>
        <v>3300</v>
      </c>
      <c r="H135" s="50">
        <f t="shared" si="49"/>
        <v>9.0410958904109595</v>
      </c>
      <c r="J135" s="42"/>
      <c r="K135" s="42"/>
    </row>
    <row r="136" spans="1:11" ht="20.100000000000001" customHeight="1" x14ac:dyDescent="0.25">
      <c r="A136" s="27">
        <v>323632</v>
      </c>
      <c r="B136" s="28" t="s">
        <v>174</v>
      </c>
      <c r="C136" s="49">
        <v>26500</v>
      </c>
      <c r="D136" s="49">
        <v>33200</v>
      </c>
      <c r="E136" s="49">
        <v>27000</v>
      </c>
      <c r="F136" s="49">
        <v>17300</v>
      </c>
      <c r="G136" s="49">
        <f t="shared" si="48"/>
        <v>-15900</v>
      </c>
      <c r="H136" s="50">
        <f t="shared" si="49"/>
        <v>-47.891566265060241</v>
      </c>
      <c r="J136" s="42"/>
      <c r="K136" s="42"/>
    </row>
    <row r="137" spans="1:11" ht="20.100000000000001" customHeight="1" x14ac:dyDescent="0.25">
      <c r="A137" s="51">
        <v>32369</v>
      </c>
      <c r="B137" s="52" t="s">
        <v>175</v>
      </c>
      <c r="C137" s="53">
        <f t="shared" ref="C137:F137" si="50">C138</f>
        <v>41500</v>
      </c>
      <c r="D137" s="53">
        <f t="shared" si="50"/>
        <v>58100</v>
      </c>
      <c r="E137" s="53">
        <f t="shared" si="50"/>
        <v>27500</v>
      </c>
      <c r="F137" s="53">
        <f t="shared" si="50"/>
        <v>39800</v>
      </c>
      <c r="G137" s="53">
        <f t="shared" si="48"/>
        <v>-18300</v>
      </c>
      <c r="H137" s="54">
        <f t="shared" si="49"/>
        <v>-31.497418244406195</v>
      </c>
      <c r="J137" s="42"/>
      <c r="K137" s="42"/>
    </row>
    <row r="138" spans="1:11" ht="20.100000000000001" customHeight="1" x14ac:dyDescent="0.25">
      <c r="A138" s="27">
        <v>323691</v>
      </c>
      <c r="B138" s="28" t="s">
        <v>176</v>
      </c>
      <c r="C138" s="49">
        <v>41500</v>
      </c>
      <c r="D138" s="49">
        <v>58100</v>
      </c>
      <c r="E138" s="49">
        <v>27500</v>
      </c>
      <c r="F138" s="49">
        <v>39800</v>
      </c>
      <c r="G138" s="49">
        <f t="shared" si="48"/>
        <v>-18300</v>
      </c>
      <c r="H138" s="50">
        <f t="shared" si="49"/>
        <v>-31.497418244406195</v>
      </c>
      <c r="J138" s="42"/>
      <c r="K138" s="42"/>
    </row>
    <row r="139" spans="1:11" ht="20.100000000000001" customHeight="1" x14ac:dyDescent="0.25">
      <c r="A139" s="23">
        <v>3237</v>
      </c>
      <c r="B139" s="24" t="s">
        <v>177</v>
      </c>
      <c r="C139" s="47">
        <f>SUM(C140:C146)</f>
        <v>357900</v>
      </c>
      <c r="D139" s="47">
        <f t="shared" ref="D139:F139" si="51">SUM(D140:D146)</f>
        <v>408400</v>
      </c>
      <c r="E139" s="47">
        <f t="shared" si="51"/>
        <v>339300</v>
      </c>
      <c r="F139" s="47">
        <f t="shared" si="51"/>
        <v>216900</v>
      </c>
      <c r="G139" s="47">
        <f t="shared" si="48"/>
        <v>-191500</v>
      </c>
      <c r="H139" s="48">
        <f t="shared" si="49"/>
        <v>-46.890303623898141</v>
      </c>
      <c r="J139" s="42"/>
      <c r="K139" s="42"/>
    </row>
    <row r="140" spans="1:11" ht="20.100000000000001" customHeight="1" x14ac:dyDescent="0.25">
      <c r="A140" s="27">
        <v>32371</v>
      </c>
      <c r="B140" s="28" t="s">
        <v>178</v>
      </c>
      <c r="C140" s="49">
        <v>0</v>
      </c>
      <c r="D140" s="49">
        <v>700</v>
      </c>
      <c r="E140" s="49">
        <v>0</v>
      </c>
      <c r="F140" s="49">
        <v>0</v>
      </c>
      <c r="G140" s="49">
        <f t="shared" si="48"/>
        <v>-700</v>
      </c>
      <c r="H140" s="50">
        <f t="shared" si="49"/>
        <v>-100</v>
      </c>
      <c r="J140" s="42"/>
      <c r="K140" s="42"/>
    </row>
    <row r="141" spans="1:11" ht="20.100000000000001" customHeight="1" x14ac:dyDescent="0.25">
      <c r="A141" s="27">
        <v>32372</v>
      </c>
      <c r="B141" s="28" t="s">
        <v>179</v>
      </c>
      <c r="C141" s="49">
        <v>66400</v>
      </c>
      <c r="D141" s="49">
        <v>49800</v>
      </c>
      <c r="E141" s="49">
        <v>39000</v>
      </c>
      <c r="F141" s="49">
        <v>43100</v>
      </c>
      <c r="G141" s="49">
        <f t="shared" si="48"/>
        <v>-6700</v>
      </c>
      <c r="H141" s="50">
        <f t="shared" si="49"/>
        <v>-13.453815261044177</v>
      </c>
      <c r="J141" s="42"/>
      <c r="K141" s="42"/>
    </row>
    <row r="142" spans="1:11" ht="20.100000000000001" customHeight="1" x14ac:dyDescent="0.25">
      <c r="A142" s="27">
        <v>32373</v>
      </c>
      <c r="B142" s="28" t="s">
        <v>180</v>
      </c>
      <c r="C142" s="49">
        <v>33200</v>
      </c>
      <c r="D142" s="49">
        <v>43100</v>
      </c>
      <c r="E142" s="49">
        <v>46800</v>
      </c>
      <c r="F142" s="49">
        <v>43100</v>
      </c>
      <c r="G142" s="49">
        <f t="shared" si="48"/>
        <v>0</v>
      </c>
      <c r="H142" s="50">
        <f t="shared" si="49"/>
        <v>0</v>
      </c>
      <c r="J142" s="42"/>
      <c r="K142" s="42"/>
    </row>
    <row r="143" spans="1:11" ht="20.100000000000001" customHeight="1" x14ac:dyDescent="0.25">
      <c r="A143" s="27">
        <v>32374</v>
      </c>
      <c r="B143" s="28" t="s">
        <v>290</v>
      </c>
      <c r="C143" s="49">
        <v>0</v>
      </c>
      <c r="D143" s="49">
        <v>4000</v>
      </c>
      <c r="E143" s="49">
        <v>0</v>
      </c>
      <c r="F143" s="49">
        <v>4000</v>
      </c>
      <c r="G143" s="49">
        <f t="shared" si="48"/>
        <v>0</v>
      </c>
      <c r="H143" s="50">
        <f t="shared" si="49"/>
        <v>0</v>
      </c>
      <c r="J143" s="42"/>
      <c r="K143" s="42"/>
    </row>
    <row r="144" spans="1:11" ht="20.100000000000001" customHeight="1" x14ac:dyDescent="0.25">
      <c r="A144" s="27">
        <v>32376</v>
      </c>
      <c r="B144" s="28" t="s">
        <v>291</v>
      </c>
      <c r="C144" s="49">
        <v>0</v>
      </c>
      <c r="D144" s="49">
        <v>0</v>
      </c>
      <c r="E144" s="49">
        <v>0</v>
      </c>
      <c r="F144" s="49">
        <v>0</v>
      </c>
      <c r="G144" s="49">
        <f t="shared" si="48"/>
        <v>0</v>
      </c>
      <c r="H144" s="50" t="e">
        <f t="shared" si="49"/>
        <v>#DIV/0!</v>
      </c>
      <c r="J144" s="42"/>
      <c r="K144" s="42"/>
    </row>
    <row r="145" spans="1:11" ht="20.100000000000001" customHeight="1" x14ac:dyDescent="0.25">
      <c r="A145" s="27">
        <v>32377</v>
      </c>
      <c r="B145" s="28" t="s">
        <v>181</v>
      </c>
      <c r="C145" s="49">
        <v>199100</v>
      </c>
      <c r="D145" s="49">
        <v>172500</v>
      </c>
      <c r="E145" s="49">
        <v>170800</v>
      </c>
      <c r="F145" s="49">
        <v>49800</v>
      </c>
      <c r="G145" s="49">
        <f t="shared" si="48"/>
        <v>-122700</v>
      </c>
      <c r="H145" s="50">
        <f t="shared" si="49"/>
        <v>-71.130434782608702</v>
      </c>
      <c r="J145" s="42"/>
      <c r="K145" s="42"/>
    </row>
    <row r="146" spans="1:11" ht="20.100000000000001" customHeight="1" x14ac:dyDescent="0.25">
      <c r="A146" s="51">
        <v>32379</v>
      </c>
      <c r="B146" s="52" t="s">
        <v>182</v>
      </c>
      <c r="C146" s="53">
        <f>SUM(C147:C153)</f>
        <v>59200</v>
      </c>
      <c r="D146" s="53">
        <f t="shared" ref="D146:G146" si="52">SUM(D147:D153)</f>
        <v>138300</v>
      </c>
      <c r="E146" s="53">
        <f t="shared" si="52"/>
        <v>82700</v>
      </c>
      <c r="F146" s="53">
        <f t="shared" si="52"/>
        <v>76900</v>
      </c>
      <c r="G146" s="53">
        <f t="shared" si="52"/>
        <v>-61400</v>
      </c>
      <c r="H146" s="54">
        <f t="shared" si="49"/>
        <v>-44.396240057845269</v>
      </c>
      <c r="J146" s="42"/>
      <c r="K146" s="42"/>
    </row>
    <row r="147" spans="1:11" ht="20.100000000000001" customHeight="1" x14ac:dyDescent="0.25">
      <c r="A147" s="27">
        <v>323791</v>
      </c>
      <c r="B147" s="28" t="s">
        <v>183</v>
      </c>
      <c r="C147" s="49">
        <v>0</v>
      </c>
      <c r="D147" s="49">
        <v>44400</v>
      </c>
      <c r="E147" s="49">
        <v>6400</v>
      </c>
      <c r="F147" s="49">
        <v>38200</v>
      </c>
      <c r="G147" s="49">
        <f t="shared" ref="G147:G151" si="53">F147-D147</f>
        <v>-6200</v>
      </c>
      <c r="H147" s="50">
        <f t="shared" si="49"/>
        <v>-13.963963963963963</v>
      </c>
      <c r="J147" s="42"/>
      <c r="K147" s="42"/>
    </row>
    <row r="148" spans="1:11" ht="20.100000000000001" customHeight="1" x14ac:dyDescent="0.25">
      <c r="A148" s="27">
        <v>323792</v>
      </c>
      <c r="B148" s="28" t="s">
        <v>184</v>
      </c>
      <c r="C148" s="49">
        <v>19900</v>
      </c>
      <c r="D148" s="49">
        <v>19900</v>
      </c>
      <c r="E148" s="49">
        <v>9600</v>
      </c>
      <c r="F148" s="49">
        <v>0</v>
      </c>
      <c r="G148" s="49">
        <f t="shared" si="53"/>
        <v>-19900</v>
      </c>
      <c r="H148" s="50">
        <f t="shared" si="49"/>
        <v>-100</v>
      </c>
      <c r="J148" s="42"/>
      <c r="K148" s="42"/>
    </row>
    <row r="149" spans="1:11" ht="20.100000000000001" customHeight="1" x14ac:dyDescent="0.25">
      <c r="A149" s="27">
        <v>323793</v>
      </c>
      <c r="B149" s="28" t="s">
        <v>185</v>
      </c>
      <c r="C149" s="49">
        <v>13300</v>
      </c>
      <c r="D149" s="49">
        <v>13300</v>
      </c>
      <c r="E149" s="49">
        <v>0</v>
      </c>
      <c r="F149" s="49">
        <v>0</v>
      </c>
      <c r="G149" s="49">
        <f t="shared" si="53"/>
        <v>-13300</v>
      </c>
      <c r="H149" s="50">
        <f t="shared" si="49"/>
        <v>-100</v>
      </c>
      <c r="J149" s="42"/>
      <c r="K149" s="42"/>
    </row>
    <row r="150" spans="1:11" ht="20.100000000000001" customHeight="1" x14ac:dyDescent="0.25">
      <c r="A150" s="27">
        <v>323795</v>
      </c>
      <c r="B150" s="28" t="s">
        <v>186</v>
      </c>
      <c r="C150" s="49">
        <v>4600</v>
      </c>
      <c r="D150" s="49">
        <v>4600</v>
      </c>
      <c r="E150" s="49">
        <v>0</v>
      </c>
      <c r="F150" s="49">
        <v>4000</v>
      </c>
      <c r="G150" s="49">
        <f t="shared" si="53"/>
        <v>-600</v>
      </c>
      <c r="H150" s="50">
        <f t="shared" si="49"/>
        <v>-13.043478260869565</v>
      </c>
      <c r="J150" s="42"/>
      <c r="K150" s="42"/>
    </row>
    <row r="151" spans="1:11" ht="20.100000000000001" customHeight="1" x14ac:dyDescent="0.25">
      <c r="A151" s="27">
        <v>323796</v>
      </c>
      <c r="B151" s="28" t="s">
        <v>187</v>
      </c>
      <c r="C151" s="49">
        <v>8100</v>
      </c>
      <c r="D151" s="49">
        <v>9700</v>
      </c>
      <c r="E151" s="49">
        <v>20300</v>
      </c>
      <c r="F151" s="49">
        <v>24600</v>
      </c>
      <c r="G151" s="49">
        <f t="shared" si="53"/>
        <v>14900</v>
      </c>
      <c r="H151" s="50">
        <f t="shared" si="49"/>
        <v>153.60824742268042</v>
      </c>
      <c r="J151" s="42"/>
      <c r="K151" s="42"/>
    </row>
    <row r="152" spans="1:11" ht="20.100000000000001" customHeight="1" x14ac:dyDescent="0.25">
      <c r="A152" s="27">
        <v>323797</v>
      </c>
      <c r="B152" s="28" t="s">
        <v>298</v>
      </c>
      <c r="C152" s="49">
        <v>0</v>
      </c>
      <c r="D152" s="49">
        <v>41800</v>
      </c>
      <c r="E152" s="49">
        <v>40000</v>
      </c>
      <c r="F152" s="49">
        <v>10100</v>
      </c>
      <c r="G152" s="49">
        <f t="shared" ref="G152" si="54">F152-D152</f>
        <v>-31700</v>
      </c>
      <c r="H152" s="50">
        <f t="shared" ref="H152" si="55">G152/D152*100</f>
        <v>-75.837320574162675</v>
      </c>
      <c r="J152" s="42"/>
      <c r="K152" s="42"/>
    </row>
    <row r="153" spans="1:11" ht="20.100000000000001" customHeight="1" x14ac:dyDescent="0.25">
      <c r="A153" s="27">
        <v>323799</v>
      </c>
      <c r="B153" s="28" t="s">
        <v>188</v>
      </c>
      <c r="C153" s="49">
        <v>13300</v>
      </c>
      <c r="D153" s="49">
        <v>4600</v>
      </c>
      <c r="E153" s="49">
        <v>6400</v>
      </c>
      <c r="F153" s="49">
        <v>0</v>
      </c>
      <c r="G153" s="49">
        <f t="shared" ref="G153:G217" si="56">F153-D153</f>
        <v>-4600</v>
      </c>
      <c r="H153" s="50">
        <f t="shared" si="49"/>
        <v>-100</v>
      </c>
      <c r="J153" s="42"/>
      <c r="K153" s="42"/>
    </row>
    <row r="154" spans="1:11" ht="20.100000000000001" customHeight="1" x14ac:dyDescent="0.25">
      <c r="A154" s="23">
        <v>3238</v>
      </c>
      <c r="B154" s="24" t="s">
        <v>189</v>
      </c>
      <c r="C154" s="47">
        <f t="shared" ref="C154:F154" si="57">SUM(C155:C157)</f>
        <v>192600</v>
      </c>
      <c r="D154" s="47">
        <f t="shared" si="57"/>
        <v>260500</v>
      </c>
      <c r="E154" s="47">
        <f t="shared" si="57"/>
        <v>197100</v>
      </c>
      <c r="F154" s="47">
        <f t="shared" si="57"/>
        <v>279000</v>
      </c>
      <c r="G154" s="47">
        <f t="shared" si="56"/>
        <v>18500</v>
      </c>
      <c r="H154" s="48">
        <f t="shared" si="49"/>
        <v>7.1017274472168905</v>
      </c>
      <c r="J154" s="42"/>
      <c r="K154" s="42"/>
    </row>
    <row r="155" spans="1:11" ht="20.100000000000001" customHeight="1" x14ac:dyDescent="0.25">
      <c r="A155" s="27">
        <v>32381</v>
      </c>
      <c r="B155" s="28" t="s">
        <v>190</v>
      </c>
      <c r="C155" s="49">
        <v>0</v>
      </c>
      <c r="D155" s="49">
        <v>0</v>
      </c>
      <c r="E155" s="49">
        <v>0</v>
      </c>
      <c r="F155" s="49">
        <v>0</v>
      </c>
      <c r="G155" s="49">
        <f t="shared" si="56"/>
        <v>0</v>
      </c>
      <c r="H155" s="50" t="e">
        <f t="shared" si="49"/>
        <v>#DIV/0!</v>
      </c>
      <c r="J155" s="42"/>
      <c r="K155" s="42"/>
    </row>
    <row r="156" spans="1:11" ht="20.100000000000001" customHeight="1" x14ac:dyDescent="0.25">
      <c r="A156" s="27">
        <v>32382</v>
      </c>
      <c r="B156" s="28" t="s">
        <v>191</v>
      </c>
      <c r="C156" s="49">
        <v>140000</v>
      </c>
      <c r="D156" s="49">
        <v>201000</v>
      </c>
      <c r="E156" s="49">
        <v>151100</v>
      </c>
      <c r="F156" s="49">
        <v>226700</v>
      </c>
      <c r="G156" s="49">
        <f t="shared" si="56"/>
        <v>25700</v>
      </c>
      <c r="H156" s="50">
        <f t="shared" si="49"/>
        <v>12.786069651741293</v>
      </c>
      <c r="J156" s="42"/>
      <c r="K156" s="42"/>
    </row>
    <row r="157" spans="1:11" ht="20.100000000000001" customHeight="1" x14ac:dyDescent="0.25">
      <c r="A157" s="27">
        <v>32389</v>
      </c>
      <c r="B157" s="28" t="s">
        <v>192</v>
      </c>
      <c r="C157" s="49">
        <v>52600</v>
      </c>
      <c r="D157" s="49">
        <v>59500</v>
      </c>
      <c r="E157" s="49">
        <v>46000</v>
      </c>
      <c r="F157" s="49">
        <v>52300</v>
      </c>
      <c r="G157" s="49">
        <f t="shared" si="56"/>
        <v>-7200</v>
      </c>
      <c r="H157" s="50">
        <f t="shared" si="49"/>
        <v>-12.100840336134453</v>
      </c>
      <c r="J157" s="42"/>
      <c r="K157" s="42"/>
    </row>
    <row r="158" spans="1:11" ht="20.100000000000001" customHeight="1" x14ac:dyDescent="0.25">
      <c r="A158" s="23">
        <v>3239</v>
      </c>
      <c r="B158" s="24" t="s">
        <v>193</v>
      </c>
      <c r="C158" s="47">
        <f t="shared" ref="C158:F158" si="58">SUM(C159:C163)</f>
        <v>391000</v>
      </c>
      <c r="D158" s="47">
        <f t="shared" si="58"/>
        <v>389300</v>
      </c>
      <c r="E158" s="47">
        <f t="shared" si="58"/>
        <v>329700</v>
      </c>
      <c r="F158" s="47">
        <f t="shared" si="58"/>
        <v>378000</v>
      </c>
      <c r="G158" s="47">
        <f t="shared" si="56"/>
        <v>-11300</v>
      </c>
      <c r="H158" s="48">
        <f t="shared" si="49"/>
        <v>-2.902645774466992</v>
      </c>
      <c r="J158" s="42"/>
      <c r="K158" s="42"/>
    </row>
    <row r="159" spans="1:11" ht="20.100000000000001" customHeight="1" x14ac:dyDescent="0.25">
      <c r="A159" s="27">
        <v>32391</v>
      </c>
      <c r="B159" s="28" t="s">
        <v>194</v>
      </c>
      <c r="C159" s="49">
        <v>31600</v>
      </c>
      <c r="D159" s="49">
        <v>31400</v>
      </c>
      <c r="E159" s="49">
        <v>11200</v>
      </c>
      <c r="F159" s="49">
        <v>20100</v>
      </c>
      <c r="G159" s="49">
        <f t="shared" si="56"/>
        <v>-11300</v>
      </c>
      <c r="H159" s="50">
        <f t="shared" si="49"/>
        <v>-35.987261146496813</v>
      </c>
      <c r="J159" s="42"/>
      <c r="K159" s="42"/>
    </row>
    <row r="160" spans="1:11" ht="20.100000000000001" customHeight="1" x14ac:dyDescent="0.25">
      <c r="A160" s="27">
        <v>32394</v>
      </c>
      <c r="B160" s="28" t="s">
        <v>195</v>
      </c>
      <c r="C160" s="49">
        <v>4600</v>
      </c>
      <c r="D160" s="49">
        <v>4600</v>
      </c>
      <c r="E160" s="49">
        <v>5400</v>
      </c>
      <c r="F160" s="49">
        <v>4600</v>
      </c>
      <c r="G160" s="49">
        <f t="shared" si="56"/>
        <v>0</v>
      </c>
      <c r="H160" s="50">
        <f t="shared" si="49"/>
        <v>0</v>
      </c>
      <c r="J160" s="42"/>
      <c r="K160" s="42"/>
    </row>
    <row r="161" spans="1:11" ht="20.100000000000001" customHeight="1" x14ac:dyDescent="0.25">
      <c r="A161" s="27">
        <v>32395</v>
      </c>
      <c r="B161" s="28" t="s">
        <v>196</v>
      </c>
      <c r="C161" s="49">
        <v>186200</v>
      </c>
      <c r="D161" s="49">
        <v>185100</v>
      </c>
      <c r="E161" s="49">
        <v>150300</v>
      </c>
      <c r="F161" s="49">
        <v>185100</v>
      </c>
      <c r="G161" s="49">
        <f t="shared" si="56"/>
        <v>0</v>
      </c>
      <c r="H161" s="50">
        <f t="shared" si="49"/>
        <v>0</v>
      </c>
      <c r="J161" s="42"/>
      <c r="K161" s="42"/>
    </row>
    <row r="162" spans="1:11" ht="20.100000000000001" customHeight="1" x14ac:dyDescent="0.25">
      <c r="A162" s="27">
        <v>32396</v>
      </c>
      <c r="B162" s="28" t="s">
        <v>197</v>
      </c>
      <c r="C162" s="49">
        <v>69100</v>
      </c>
      <c r="D162" s="49">
        <v>68700</v>
      </c>
      <c r="E162" s="49">
        <v>58900</v>
      </c>
      <c r="F162" s="49">
        <v>68700</v>
      </c>
      <c r="G162" s="49">
        <f t="shared" si="56"/>
        <v>0</v>
      </c>
      <c r="H162" s="50">
        <f t="shared" si="49"/>
        <v>0</v>
      </c>
      <c r="J162" s="42"/>
      <c r="K162" s="42"/>
    </row>
    <row r="163" spans="1:11" ht="20.100000000000001" customHeight="1" x14ac:dyDescent="0.25">
      <c r="A163" s="27">
        <v>32399</v>
      </c>
      <c r="B163" s="28" t="s">
        <v>198</v>
      </c>
      <c r="C163" s="49">
        <v>99500</v>
      </c>
      <c r="D163" s="49">
        <v>99500</v>
      </c>
      <c r="E163" s="49">
        <v>103900</v>
      </c>
      <c r="F163" s="49">
        <v>99500</v>
      </c>
      <c r="G163" s="49">
        <f t="shared" si="56"/>
        <v>0</v>
      </c>
      <c r="H163" s="50">
        <f t="shared" si="49"/>
        <v>0</v>
      </c>
      <c r="J163" s="42"/>
      <c r="K163" s="42"/>
    </row>
    <row r="164" spans="1:11" ht="20.100000000000001" customHeight="1" x14ac:dyDescent="0.25">
      <c r="A164" s="19">
        <v>324</v>
      </c>
      <c r="B164" s="20" t="s">
        <v>199</v>
      </c>
      <c r="C164" s="45">
        <f t="shared" ref="C164:F164" si="59">C165</f>
        <v>0</v>
      </c>
      <c r="D164" s="45">
        <f t="shared" si="59"/>
        <v>1300</v>
      </c>
      <c r="E164" s="45">
        <f t="shared" si="59"/>
        <v>0</v>
      </c>
      <c r="F164" s="45">
        <f t="shared" si="59"/>
        <v>2700</v>
      </c>
      <c r="G164" s="45">
        <f t="shared" si="56"/>
        <v>1400</v>
      </c>
      <c r="H164" s="46">
        <f t="shared" si="49"/>
        <v>107.69230769230769</v>
      </c>
      <c r="J164" s="42"/>
      <c r="K164" s="42"/>
    </row>
    <row r="165" spans="1:11" ht="20.100000000000001" customHeight="1" x14ac:dyDescent="0.25">
      <c r="A165" s="23">
        <v>3241</v>
      </c>
      <c r="B165" s="24" t="s">
        <v>199</v>
      </c>
      <c r="C165" s="47">
        <f>SUM(C166:C167)</f>
        <v>0</v>
      </c>
      <c r="D165" s="47">
        <f t="shared" ref="D165:F165" si="60">SUM(D166:D167)</f>
        <v>1300</v>
      </c>
      <c r="E165" s="47">
        <f t="shared" si="60"/>
        <v>0</v>
      </c>
      <c r="F165" s="47">
        <f t="shared" si="60"/>
        <v>2700</v>
      </c>
      <c r="G165" s="47">
        <f t="shared" si="56"/>
        <v>1400</v>
      </c>
      <c r="H165" s="48">
        <f t="shared" si="49"/>
        <v>107.69230769230769</v>
      </c>
      <c r="J165" s="42"/>
      <c r="K165" s="42"/>
    </row>
    <row r="166" spans="1:11" ht="20.100000000000001" customHeight="1" x14ac:dyDescent="0.25">
      <c r="A166" s="27">
        <v>32411</v>
      </c>
      <c r="B166" s="28" t="s">
        <v>200</v>
      </c>
      <c r="C166" s="49">
        <v>0</v>
      </c>
      <c r="D166" s="49">
        <v>0</v>
      </c>
      <c r="E166" s="49">
        <v>0</v>
      </c>
      <c r="F166" s="49">
        <v>0</v>
      </c>
      <c r="G166" s="49">
        <f t="shared" si="56"/>
        <v>0</v>
      </c>
      <c r="H166" s="50" t="e">
        <f t="shared" si="49"/>
        <v>#DIV/0!</v>
      </c>
      <c r="J166" s="42"/>
      <c r="K166" s="42"/>
    </row>
    <row r="167" spans="1:11" ht="20.100000000000001" customHeight="1" x14ac:dyDescent="0.25">
      <c r="A167" s="27">
        <v>32412</v>
      </c>
      <c r="B167" s="28" t="s">
        <v>201</v>
      </c>
      <c r="C167" s="49">
        <v>0</v>
      </c>
      <c r="D167" s="49">
        <v>1300</v>
      </c>
      <c r="E167" s="49">
        <v>0</v>
      </c>
      <c r="F167" s="49">
        <v>2700</v>
      </c>
      <c r="G167" s="49">
        <f t="shared" si="56"/>
        <v>1400</v>
      </c>
      <c r="H167" s="50">
        <f t="shared" si="49"/>
        <v>107.69230769230769</v>
      </c>
      <c r="J167" s="42"/>
      <c r="K167" s="42"/>
    </row>
    <row r="168" spans="1:11" ht="20.100000000000001" customHeight="1" x14ac:dyDescent="0.25">
      <c r="A168" s="19">
        <v>329</v>
      </c>
      <c r="B168" s="20" t="s">
        <v>202</v>
      </c>
      <c r="C168" s="45">
        <f t="shared" ref="C168:F168" si="61">C172+C177+C179+C183+C189+C191+C169</f>
        <v>187000</v>
      </c>
      <c r="D168" s="45">
        <f t="shared" si="61"/>
        <v>258700</v>
      </c>
      <c r="E168" s="45">
        <f t="shared" si="61"/>
        <v>179400</v>
      </c>
      <c r="F168" s="45">
        <f t="shared" si="61"/>
        <v>207900</v>
      </c>
      <c r="G168" s="45">
        <f t="shared" si="56"/>
        <v>-50800</v>
      </c>
      <c r="H168" s="46">
        <f t="shared" si="49"/>
        <v>-19.636644762272905</v>
      </c>
      <c r="J168" s="42"/>
      <c r="K168" s="42"/>
    </row>
    <row r="169" spans="1:11" ht="20.100000000000001" customHeight="1" x14ac:dyDescent="0.25">
      <c r="A169" s="23">
        <v>3291</v>
      </c>
      <c r="B169" s="24" t="s">
        <v>203</v>
      </c>
      <c r="C169" s="47">
        <f t="shared" ref="C169:E169" si="62">SUM(C170:C171)</f>
        <v>7300</v>
      </c>
      <c r="D169" s="47">
        <f t="shared" si="62"/>
        <v>9300</v>
      </c>
      <c r="E169" s="47">
        <f t="shared" si="62"/>
        <v>8500</v>
      </c>
      <c r="F169" s="47">
        <f t="shared" ref="F169" si="63">SUM(F170:F171)</f>
        <v>9300</v>
      </c>
      <c r="G169" s="47">
        <f t="shared" si="56"/>
        <v>0</v>
      </c>
      <c r="H169" s="48">
        <f t="shared" si="49"/>
        <v>0</v>
      </c>
      <c r="J169" s="42"/>
      <c r="K169" s="42"/>
    </row>
    <row r="170" spans="1:11" ht="20.100000000000001" customHeight="1" x14ac:dyDescent="0.25">
      <c r="A170" s="27">
        <v>32911</v>
      </c>
      <c r="B170" s="28" t="s">
        <v>204</v>
      </c>
      <c r="C170" s="49">
        <v>7300</v>
      </c>
      <c r="D170" s="49">
        <v>9300</v>
      </c>
      <c r="E170" s="49">
        <v>8500</v>
      </c>
      <c r="F170" s="49">
        <v>9300</v>
      </c>
      <c r="G170" s="49">
        <f t="shared" si="56"/>
        <v>0</v>
      </c>
      <c r="H170" s="50">
        <f t="shared" si="49"/>
        <v>0</v>
      </c>
      <c r="J170" s="42"/>
      <c r="K170" s="42"/>
    </row>
    <row r="171" spans="1:11" ht="20.100000000000001" customHeight="1" x14ac:dyDescent="0.25">
      <c r="A171" s="27">
        <v>32912</v>
      </c>
      <c r="B171" s="28" t="s">
        <v>205</v>
      </c>
      <c r="C171" s="49">
        <v>0</v>
      </c>
      <c r="D171" s="49">
        <v>0</v>
      </c>
      <c r="E171" s="49">
        <v>0</v>
      </c>
      <c r="F171" s="49">
        <v>0</v>
      </c>
      <c r="G171" s="49">
        <f t="shared" si="56"/>
        <v>0</v>
      </c>
      <c r="H171" s="50" t="e">
        <f t="shared" si="49"/>
        <v>#DIV/0!</v>
      </c>
      <c r="J171" s="42"/>
      <c r="K171" s="42"/>
    </row>
    <row r="172" spans="1:11" ht="20.100000000000001" customHeight="1" x14ac:dyDescent="0.25">
      <c r="A172" s="23">
        <v>3292</v>
      </c>
      <c r="B172" s="24" t="s">
        <v>206</v>
      </c>
      <c r="C172" s="47">
        <f t="shared" ref="C172:F172" si="64">SUM(C173:C176)</f>
        <v>86300</v>
      </c>
      <c r="D172" s="47">
        <f t="shared" si="64"/>
        <v>86300</v>
      </c>
      <c r="E172" s="47">
        <f t="shared" si="64"/>
        <v>98700</v>
      </c>
      <c r="F172" s="47">
        <f t="shared" si="64"/>
        <v>86300</v>
      </c>
      <c r="G172" s="47">
        <f t="shared" si="56"/>
        <v>0</v>
      </c>
      <c r="H172" s="48">
        <f t="shared" si="49"/>
        <v>0</v>
      </c>
      <c r="J172" s="42"/>
      <c r="K172" s="42"/>
    </row>
    <row r="173" spans="1:11" ht="20.100000000000001" customHeight="1" x14ac:dyDescent="0.25">
      <c r="A173" s="27">
        <v>32921</v>
      </c>
      <c r="B173" s="28" t="s">
        <v>207</v>
      </c>
      <c r="C173" s="49">
        <v>16600</v>
      </c>
      <c r="D173" s="49">
        <v>16600</v>
      </c>
      <c r="E173" s="49">
        <v>17200</v>
      </c>
      <c r="F173" s="49">
        <v>16600</v>
      </c>
      <c r="G173" s="49">
        <f t="shared" si="56"/>
        <v>0</v>
      </c>
      <c r="H173" s="50">
        <f t="shared" si="49"/>
        <v>0</v>
      </c>
      <c r="J173" s="42"/>
      <c r="K173" s="42"/>
    </row>
    <row r="174" spans="1:11" ht="20.100000000000001" customHeight="1" x14ac:dyDescent="0.25">
      <c r="A174" s="27">
        <v>32922</v>
      </c>
      <c r="B174" s="28" t="s">
        <v>208</v>
      </c>
      <c r="C174" s="49">
        <v>36500</v>
      </c>
      <c r="D174" s="49">
        <v>36500</v>
      </c>
      <c r="E174" s="49">
        <v>48400</v>
      </c>
      <c r="F174" s="49">
        <v>36500</v>
      </c>
      <c r="G174" s="49">
        <f t="shared" si="56"/>
        <v>0</v>
      </c>
      <c r="H174" s="50">
        <f t="shared" si="49"/>
        <v>0</v>
      </c>
      <c r="J174" s="42"/>
      <c r="K174" s="42"/>
    </row>
    <row r="175" spans="1:11" ht="20.100000000000001" customHeight="1" x14ac:dyDescent="0.25">
      <c r="A175" s="27">
        <v>32923</v>
      </c>
      <c r="B175" s="28" t="s">
        <v>209</v>
      </c>
      <c r="C175" s="49">
        <v>9300</v>
      </c>
      <c r="D175" s="49">
        <v>9300</v>
      </c>
      <c r="E175" s="49">
        <v>6700</v>
      </c>
      <c r="F175" s="49">
        <v>9300</v>
      </c>
      <c r="G175" s="49">
        <f t="shared" si="56"/>
        <v>0</v>
      </c>
      <c r="H175" s="50">
        <f t="shared" si="49"/>
        <v>0</v>
      </c>
      <c r="J175" s="42"/>
      <c r="K175" s="42"/>
    </row>
    <row r="176" spans="1:11" ht="20.100000000000001" customHeight="1" x14ac:dyDescent="0.25">
      <c r="A176" s="27">
        <v>32924</v>
      </c>
      <c r="B176" s="28" t="s">
        <v>210</v>
      </c>
      <c r="C176" s="49">
        <v>23900</v>
      </c>
      <c r="D176" s="49">
        <v>23900</v>
      </c>
      <c r="E176" s="49">
        <v>26400</v>
      </c>
      <c r="F176" s="49">
        <v>23900</v>
      </c>
      <c r="G176" s="49">
        <f t="shared" si="56"/>
        <v>0</v>
      </c>
      <c r="H176" s="50">
        <f t="shared" si="49"/>
        <v>0</v>
      </c>
      <c r="J176" s="42"/>
      <c r="K176" s="42"/>
    </row>
    <row r="177" spans="1:11" ht="20.100000000000001" customHeight="1" x14ac:dyDescent="0.25">
      <c r="A177" s="23">
        <v>3293</v>
      </c>
      <c r="B177" s="24" t="s">
        <v>211</v>
      </c>
      <c r="C177" s="47">
        <f t="shared" ref="C177:F177" si="65">C178</f>
        <v>11300</v>
      </c>
      <c r="D177" s="47">
        <f t="shared" si="65"/>
        <v>24500</v>
      </c>
      <c r="E177" s="47">
        <f t="shared" si="65"/>
        <v>14300</v>
      </c>
      <c r="F177" s="47">
        <f t="shared" si="65"/>
        <v>19900</v>
      </c>
      <c r="G177" s="47">
        <f t="shared" si="56"/>
        <v>-4600</v>
      </c>
      <c r="H177" s="48">
        <f t="shared" si="49"/>
        <v>-18.775510204081634</v>
      </c>
      <c r="J177" s="42"/>
      <c r="K177" s="42"/>
    </row>
    <row r="178" spans="1:11" ht="20.100000000000001" customHeight="1" x14ac:dyDescent="0.25">
      <c r="A178" s="27">
        <v>32931</v>
      </c>
      <c r="B178" s="28" t="s">
        <v>211</v>
      </c>
      <c r="C178" s="49">
        <v>11300</v>
      </c>
      <c r="D178" s="49">
        <v>24500</v>
      </c>
      <c r="E178" s="49">
        <v>14300</v>
      </c>
      <c r="F178" s="49">
        <v>19900</v>
      </c>
      <c r="G178" s="49">
        <f t="shared" si="56"/>
        <v>-4600</v>
      </c>
      <c r="H178" s="50">
        <f t="shared" si="49"/>
        <v>-18.775510204081634</v>
      </c>
      <c r="J178" s="42"/>
      <c r="K178" s="42"/>
    </row>
    <row r="179" spans="1:11" ht="20.100000000000001" customHeight="1" x14ac:dyDescent="0.25">
      <c r="A179" s="23">
        <v>3294</v>
      </c>
      <c r="B179" s="24" t="s">
        <v>212</v>
      </c>
      <c r="C179" s="47">
        <f t="shared" ref="C179:F179" si="66">SUM(C180:C182)</f>
        <v>7300</v>
      </c>
      <c r="D179" s="47">
        <f t="shared" si="66"/>
        <v>9900</v>
      </c>
      <c r="E179" s="47">
        <f t="shared" si="66"/>
        <v>8000</v>
      </c>
      <c r="F179" s="47">
        <f t="shared" si="66"/>
        <v>9900</v>
      </c>
      <c r="G179" s="47">
        <f t="shared" si="56"/>
        <v>0</v>
      </c>
      <c r="H179" s="48">
        <f t="shared" si="49"/>
        <v>0</v>
      </c>
      <c r="J179" s="42"/>
      <c r="K179" s="42"/>
    </row>
    <row r="180" spans="1:11" ht="20.100000000000001" customHeight="1" x14ac:dyDescent="0.25">
      <c r="A180" s="27">
        <v>32941</v>
      </c>
      <c r="B180" s="28" t="s">
        <v>213</v>
      </c>
      <c r="C180" s="49">
        <v>5300</v>
      </c>
      <c r="D180" s="49">
        <v>6600</v>
      </c>
      <c r="E180" s="49">
        <v>5800</v>
      </c>
      <c r="F180" s="49">
        <v>6600</v>
      </c>
      <c r="G180" s="49">
        <f t="shared" si="56"/>
        <v>0</v>
      </c>
      <c r="H180" s="50">
        <f t="shared" si="49"/>
        <v>0</v>
      </c>
      <c r="J180" s="42"/>
      <c r="K180" s="42"/>
    </row>
    <row r="181" spans="1:11" ht="20.100000000000001" customHeight="1" x14ac:dyDescent="0.25">
      <c r="A181" s="27">
        <v>32942</v>
      </c>
      <c r="B181" s="28" t="s">
        <v>214</v>
      </c>
      <c r="C181" s="49">
        <v>0</v>
      </c>
      <c r="D181" s="49">
        <v>0</v>
      </c>
      <c r="E181" s="49">
        <v>0</v>
      </c>
      <c r="F181" s="49">
        <v>0</v>
      </c>
      <c r="G181" s="49">
        <f t="shared" si="56"/>
        <v>0</v>
      </c>
      <c r="H181" s="50" t="e">
        <f t="shared" si="49"/>
        <v>#DIV/0!</v>
      </c>
      <c r="J181" s="42"/>
      <c r="K181" s="42"/>
    </row>
    <row r="182" spans="1:11" ht="20.100000000000001" customHeight="1" x14ac:dyDescent="0.25">
      <c r="A182" s="27">
        <v>32943</v>
      </c>
      <c r="B182" s="28" t="s">
        <v>215</v>
      </c>
      <c r="C182" s="49">
        <v>2000</v>
      </c>
      <c r="D182" s="49">
        <v>3300</v>
      </c>
      <c r="E182" s="49">
        <v>2200</v>
      </c>
      <c r="F182" s="49">
        <v>3300</v>
      </c>
      <c r="G182" s="49">
        <f t="shared" si="56"/>
        <v>0</v>
      </c>
      <c r="H182" s="50">
        <f t="shared" si="49"/>
        <v>0</v>
      </c>
      <c r="J182" s="42"/>
      <c r="K182" s="42"/>
    </row>
    <row r="183" spans="1:11" ht="20.100000000000001" customHeight="1" x14ac:dyDescent="0.25">
      <c r="A183" s="23">
        <v>3295</v>
      </c>
      <c r="B183" s="24" t="s">
        <v>216</v>
      </c>
      <c r="C183" s="47">
        <f t="shared" ref="C183:F183" si="67">SUM(C184:C188)</f>
        <v>13300</v>
      </c>
      <c r="D183" s="47">
        <f t="shared" si="67"/>
        <v>17400</v>
      </c>
      <c r="E183" s="47">
        <f t="shared" si="67"/>
        <v>14300</v>
      </c>
      <c r="F183" s="47">
        <f t="shared" si="67"/>
        <v>17400</v>
      </c>
      <c r="G183" s="47">
        <f t="shared" si="56"/>
        <v>0</v>
      </c>
      <c r="H183" s="48">
        <f t="shared" si="49"/>
        <v>0</v>
      </c>
      <c r="J183" s="42"/>
      <c r="K183" s="42"/>
    </row>
    <row r="184" spans="1:11" ht="20.100000000000001" customHeight="1" x14ac:dyDescent="0.25">
      <c r="A184" s="27">
        <v>32951</v>
      </c>
      <c r="B184" s="28" t="s">
        <v>217</v>
      </c>
      <c r="C184" s="49">
        <v>0</v>
      </c>
      <c r="D184" s="49">
        <v>2700</v>
      </c>
      <c r="E184" s="49">
        <v>1900</v>
      </c>
      <c r="F184" s="49">
        <v>2700</v>
      </c>
      <c r="G184" s="49">
        <f t="shared" si="56"/>
        <v>0</v>
      </c>
      <c r="H184" s="50">
        <f t="shared" si="49"/>
        <v>0</v>
      </c>
      <c r="J184" s="42"/>
      <c r="K184" s="42"/>
    </row>
    <row r="185" spans="1:11" ht="20.100000000000001" customHeight="1" x14ac:dyDescent="0.25">
      <c r="A185" s="27">
        <v>32952</v>
      </c>
      <c r="B185" s="28" t="s">
        <v>218</v>
      </c>
      <c r="C185" s="49">
        <v>1600</v>
      </c>
      <c r="D185" s="49">
        <v>700</v>
      </c>
      <c r="E185" s="49">
        <v>500</v>
      </c>
      <c r="F185" s="49">
        <v>700</v>
      </c>
      <c r="G185" s="49">
        <f t="shared" si="56"/>
        <v>0</v>
      </c>
      <c r="H185" s="50">
        <f t="shared" si="49"/>
        <v>0</v>
      </c>
      <c r="J185" s="42"/>
      <c r="K185" s="42"/>
    </row>
    <row r="186" spans="1:11" ht="20.100000000000001" customHeight="1" x14ac:dyDescent="0.25">
      <c r="A186" s="27">
        <v>32953</v>
      </c>
      <c r="B186" s="28" t="s">
        <v>219</v>
      </c>
      <c r="C186" s="49">
        <v>3100</v>
      </c>
      <c r="D186" s="49">
        <v>2000</v>
      </c>
      <c r="E186" s="49">
        <v>1600</v>
      </c>
      <c r="F186" s="49">
        <v>2000</v>
      </c>
      <c r="G186" s="49">
        <f t="shared" si="56"/>
        <v>0</v>
      </c>
      <c r="H186" s="50">
        <f t="shared" si="49"/>
        <v>0</v>
      </c>
      <c r="J186" s="42"/>
      <c r="K186" s="42"/>
    </row>
    <row r="187" spans="1:11" ht="20.100000000000001" customHeight="1" x14ac:dyDescent="0.25">
      <c r="A187" s="27">
        <v>32955</v>
      </c>
      <c r="B187" s="28" t="s">
        <v>220</v>
      </c>
      <c r="C187" s="49">
        <v>8600</v>
      </c>
      <c r="D187" s="49">
        <v>11300</v>
      </c>
      <c r="E187" s="49">
        <v>9800</v>
      </c>
      <c r="F187" s="49">
        <v>11300</v>
      </c>
      <c r="G187" s="49">
        <f t="shared" si="56"/>
        <v>0</v>
      </c>
      <c r="H187" s="50">
        <f t="shared" si="49"/>
        <v>0</v>
      </c>
      <c r="J187" s="42"/>
      <c r="K187" s="42"/>
    </row>
    <row r="188" spans="1:11" ht="20.100000000000001" customHeight="1" x14ac:dyDescent="0.25">
      <c r="A188" s="27">
        <v>32959</v>
      </c>
      <c r="B188" s="28" t="s">
        <v>221</v>
      </c>
      <c r="C188" s="49">
        <v>0</v>
      </c>
      <c r="D188" s="49">
        <v>700</v>
      </c>
      <c r="E188" s="49">
        <v>500</v>
      </c>
      <c r="F188" s="49">
        <v>700</v>
      </c>
      <c r="G188" s="49">
        <f t="shared" si="56"/>
        <v>0</v>
      </c>
      <c r="H188" s="50">
        <f t="shared" si="49"/>
        <v>0</v>
      </c>
      <c r="J188" s="42"/>
      <c r="K188" s="42"/>
    </row>
    <row r="189" spans="1:11" ht="20.100000000000001" customHeight="1" x14ac:dyDescent="0.25">
      <c r="A189" s="23">
        <v>3296</v>
      </c>
      <c r="B189" s="24" t="s">
        <v>222</v>
      </c>
      <c r="C189" s="47">
        <f t="shared" ref="C189:F189" si="68">C190</f>
        <v>0</v>
      </c>
      <c r="D189" s="47">
        <f t="shared" si="68"/>
        <v>3300</v>
      </c>
      <c r="E189" s="47">
        <f t="shared" si="68"/>
        <v>4300</v>
      </c>
      <c r="F189" s="47">
        <f t="shared" si="68"/>
        <v>3300</v>
      </c>
      <c r="G189" s="47">
        <f t="shared" si="56"/>
        <v>0</v>
      </c>
      <c r="H189" s="48">
        <f t="shared" si="49"/>
        <v>0</v>
      </c>
      <c r="J189" s="42"/>
      <c r="K189" s="42"/>
    </row>
    <row r="190" spans="1:11" ht="20.100000000000001" customHeight="1" x14ac:dyDescent="0.25">
      <c r="A190" s="27">
        <v>32961</v>
      </c>
      <c r="B190" s="28" t="s">
        <v>222</v>
      </c>
      <c r="C190" s="49">
        <v>0</v>
      </c>
      <c r="D190" s="49">
        <v>3300</v>
      </c>
      <c r="E190" s="49">
        <v>4300</v>
      </c>
      <c r="F190" s="49">
        <v>3300</v>
      </c>
      <c r="G190" s="49">
        <f t="shared" si="56"/>
        <v>0</v>
      </c>
      <c r="H190" s="50">
        <f t="shared" si="49"/>
        <v>0</v>
      </c>
      <c r="J190" s="42"/>
      <c r="K190" s="42"/>
    </row>
    <row r="191" spans="1:11" ht="20.100000000000001" customHeight="1" x14ac:dyDescent="0.25">
      <c r="A191" s="23">
        <v>3299</v>
      </c>
      <c r="B191" s="24" t="s">
        <v>202</v>
      </c>
      <c r="C191" s="47">
        <f t="shared" ref="C191:F191" si="69">SUM(C192:C193)</f>
        <v>61500</v>
      </c>
      <c r="D191" s="47">
        <f t="shared" si="69"/>
        <v>108000</v>
      </c>
      <c r="E191" s="47">
        <f t="shared" si="69"/>
        <v>31300</v>
      </c>
      <c r="F191" s="47">
        <f t="shared" si="69"/>
        <v>61800</v>
      </c>
      <c r="G191" s="47">
        <f t="shared" si="56"/>
        <v>-46200</v>
      </c>
      <c r="H191" s="48">
        <f t="shared" si="49"/>
        <v>-42.777777777777779</v>
      </c>
      <c r="J191" s="42"/>
      <c r="K191" s="42"/>
    </row>
    <row r="192" spans="1:11" ht="20.100000000000001" customHeight="1" x14ac:dyDescent="0.25">
      <c r="A192" s="27">
        <v>32991</v>
      </c>
      <c r="B192" s="28" t="s">
        <v>223</v>
      </c>
      <c r="C192" s="49">
        <v>700</v>
      </c>
      <c r="D192" s="49">
        <v>700</v>
      </c>
      <c r="E192" s="49">
        <v>700</v>
      </c>
      <c r="F192" s="49">
        <v>700</v>
      </c>
      <c r="G192" s="49">
        <f t="shared" si="56"/>
        <v>0</v>
      </c>
      <c r="H192" s="50">
        <f t="shared" si="49"/>
        <v>0</v>
      </c>
      <c r="J192" s="42"/>
      <c r="K192" s="42"/>
    </row>
    <row r="193" spans="1:11" ht="20.100000000000001" customHeight="1" x14ac:dyDescent="0.25">
      <c r="A193" s="27">
        <v>32999</v>
      </c>
      <c r="B193" s="28" t="s">
        <v>202</v>
      </c>
      <c r="C193" s="49">
        <v>60800</v>
      </c>
      <c r="D193" s="49">
        <v>107300</v>
      </c>
      <c r="E193" s="49">
        <v>30600</v>
      </c>
      <c r="F193" s="49">
        <v>61100</v>
      </c>
      <c r="G193" s="49">
        <f t="shared" si="56"/>
        <v>-46200</v>
      </c>
      <c r="H193" s="50">
        <f t="shared" si="49"/>
        <v>-43.056849953401674</v>
      </c>
      <c r="J193" s="42"/>
      <c r="K193" s="42"/>
    </row>
    <row r="194" spans="1:11" ht="20.100000000000001" customHeight="1" x14ac:dyDescent="0.25">
      <c r="A194" s="15">
        <v>34</v>
      </c>
      <c r="B194" s="16" t="s">
        <v>224</v>
      </c>
      <c r="C194" s="43">
        <f t="shared" ref="C194:F194" si="70">C195+C198</f>
        <v>56400</v>
      </c>
      <c r="D194" s="43">
        <f t="shared" si="70"/>
        <v>23400</v>
      </c>
      <c r="E194" s="43">
        <f t="shared" si="70"/>
        <v>15200</v>
      </c>
      <c r="F194" s="43">
        <f t="shared" si="70"/>
        <v>19200</v>
      </c>
      <c r="G194" s="43">
        <f t="shared" si="56"/>
        <v>-4200</v>
      </c>
      <c r="H194" s="44">
        <f t="shared" si="49"/>
        <v>-17.948717948717949</v>
      </c>
      <c r="J194" s="42"/>
      <c r="K194" s="42"/>
    </row>
    <row r="195" spans="1:11" ht="20.100000000000001" customHeight="1" x14ac:dyDescent="0.25">
      <c r="A195" s="19">
        <v>342</v>
      </c>
      <c r="B195" s="20" t="s">
        <v>225</v>
      </c>
      <c r="C195" s="45">
        <f t="shared" ref="C195:F195" si="71">SUM(C196:C197)</f>
        <v>0</v>
      </c>
      <c r="D195" s="45">
        <f t="shared" si="71"/>
        <v>0</v>
      </c>
      <c r="E195" s="45">
        <f t="shared" si="71"/>
        <v>0</v>
      </c>
      <c r="F195" s="45">
        <f t="shared" si="71"/>
        <v>0</v>
      </c>
      <c r="G195" s="45">
        <f t="shared" si="56"/>
        <v>0</v>
      </c>
      <c r="H195" s="46" t="e">
        <f t="shared" si="49"/>
        <v>#DIV/0!</v>
      </c>
      <c r="J195" s="42"/>
      <c r="K195" s="42"/>
    </row>
    <row r="196" spans="1:11" ht="20.100000000000001" customHeight="1" x14ac:dyDescent="0.25">
      <c r="A196" s="27">
        <v>34233</v>
      </c>
      <c r="B196" s="28" t="s">
        <v>226</v>
      </c>
      <c r="C196" s="49">
        <v>0</v>
      </c>
      <c r="D196" s="49">
        <v>0</v>
      </c>
      <c r="E196" s="49">
        <v>0</v>
      </c>
      <c r="F196" s="49">
        <v>0</v>
      </c>
      <c r="G196" s="49">
        <f t="shared" si="56"/>
        <v>0</v>
      </c>
      <c r="H196" s="50" t="e">
        <f t="shared" si="49"/>
        <v>#DIV/0!</v>
      </c>
      <c r="J196" s="42"/>
      <c r="K196" s="42"/>
    </row>
    <row r="197" spans="1:11" ht="20.100000000000001" customHeight="1" x14ac:dyDescent="0.25">
      <c r="A197" s="27">
        <v>34233</v>
      </c>
      <c r="B197" s="28" t="s">
        <v>227</v>
      </c>
      <c r="C197" s="49">
        <v>0</v>
      </c>
      <c r="D197" s="49">
        <v>0</v>
      </c>
      <c r="E197" s="49">
        <v>0</v>
      </c>
      <c r="F197" s="49">
        <v>0</v>
      </c>
      <c r="G197" s="49">
        <f t="shared" si="56"/>
        <v>0</v>
      </c>
      <c r="H197" s="50" t="e">
        <f t="shared" si="49"/>
        <v>#DIV/0!</v>
      </c>
      <c r="J197" s="42"/>
      <c r="K197" s="42"/>
    </row>
    <row r="198" spans="1:11" ht="20.100000000000001" customHeight="1" x14ac:dyDescent="0.25">
      <c r="A198" s="19">
        <v>343</v>
      </c>
      <c r="B198" s="20" t="s">
        <v>228</v>
      </c>
      <c r="C198" s="45">
        <f t="shared" ref="C198:F198" si="72">C199+C202+C204</f>
        <v>56400</v>
      </c>
      <c r="D198" s="45">
        <f t="shared" si="72"/>
        <v>23400</v>
      </c>
      <c r="E198" s="45">
        <f t="shared" si="72"/>
        <v>15200</v>
      </c>
      <c r="F198" s="45">
        <f t="shared" si="72"/>
        <v>19200</v>
      </c>
      <c r="G198" s="45">
        <f t="shared" si="56"/>
        <v>-4200</v>
      </c>
      <c r="H198" s="46">
        <f t="shared" ref="H198:H217" si="73">G198/D198*100</f>
        <v>-17.948717948717949</v>
      </c>
      <c r="J198" s="42"/>
      <c r="K198" s="42"/>
    </row>
    <row r="199" spans="1:11" ht="20.100000000000001" customHeight="1" x14ac:dyDescent="0.25">
      <c r="A199" s="23">
        <v>3431</v>
      </c>
      <c r="B199" s="58" t="s">
        <v>229</v>
      </c>
      <c r="C199" s="47">
        <f t="shared" ref="C199:E199" si="74">SUM(C200:C201)</f>
        <v>54500</v>
      </c>
      <c r="D199" s="47">
        <f t="shared" si="74"/>
        <v>20000</v>
      </c>
      <c r="E199" s="47">
        <f t="shared" si="74"/>
        <v>11900</v>
      </c>
      <c r="F199" s="47">
        <f t="shared" ref="F199" si="75">SUM(F200:F201)</f>
        <v>17200</v>
      </c>
      <c r="G199" s="47">
        <f t="shared" si="56"/>
        <v>-2800</v>
      </c>
      <c r="H199" s="48">
        <f t="shared" si="73"/>
        <v>-14.000000000000002</v>
      </c>
      <c r="J199" s="42"/>
      <c r="K199" s="42"/>
    </row>
    <row r="200" spans="1:11" ht="20.100000000000001" customHeight="1" x14ac:dyDescent="0.25">
      <c r="A200" s="27">
        <v>34311</v>
      </c>
      <c r="B200" s="28" t="s">
        <v>230</v>
      </c>
      <c r="C200" s="49">
        <v>46500</v>
      </c>
      <c r="D200" s="49">
        <v>10000</v>
      </c>
      <c r="E200" s="49">
        <v>6000</v>
      </c>
      <c r="F200" s="49">
        <v>8600</v>
      </c>
      <c r="G200" s="49">
        <f t="shared" si="56"/>
        <v>-1400</v>
      </c>
      <c r="H200" s="50">
        <f t="shared" si="73"/>
        <v>-14.000000000000002</v>
      </c>
      <c r="J200" s="42"/>
      <c r="K200" s="42"/>
    </row>
    <row r="201" spans="1:11" ht="20.100000000000001" customHeight="1" x14ac:dyDescent="0.25">
      <c r="A201" s="27">
        <v>34312</v>
      </c>
      <c r="B201" s="28" t="s">
        <v>231</v>
      </c>
      <c r="C201" s="49">
        <v>8000</v>
      </c>
      <c r="D201" s="49">
        <v>10000</v>
      </c>
      <c r="E201" s="49">
        <v>5900</v>
      </c>
      <c r="F201" s="49">
        <v>8600</v>
      </c>
      <c r="G201" s="49">
        <f t="shared" si="56"/>
        <v>-1400</v>
      </c>
      <c r="H201" s="50">
        <f t="shared" si="73"/>
        <v>-14.000000000000002</v>
      </c>
      <c r="J201" s="42"/>
      <c r="K201" s="42"/>
    </row>
    <row r="202" spans="1:11" ht="20.100000000000001" customHeight="1" x14ac:dyDescent="0.25">
      <c r="A202" s="23">
        <v>3432</v>
      </c>
      <c r="B202" s="24" t="s">
        <v>232</v>
      </c>
      <c r="C202" s="47">
        <f t="shared" ref="C202:F202" si="76">C203</f>
        <v>1300</v>
      </c>
      <c r="D202" s="47">
        <f t="shared" si="76"/>
        <v>700</v>
      </c>
      <c r="E202" s="47">
        <f t="shared" si="76"/>
        <v>400</v>
      </c>
      <c r="F202" s="47">
        <f t="shared" si="76"/>
        <v>0</v>
      </c>
      <c r="G202" s="47">
        <f t="shared" si="56"/>
        <v>-700</v>
      </c>
      <c r="H202" s="48">
        <f t="shared" si="73"/>
        <v>-100</v>
      </c>
      <c r="J202" s="42"/>
      <c r="K202" s="42"/>
    </row>
    <row r="203" spans="1:11" ht="20.100000000000001" customHeight="1" x14ac:dyDescent="0.25">
      <c r="A203" s="27">
        <v>34321</v>
      </c>
      <c r="B203" s="28" t="s">
        <v>233</v>
      </c>
      <c r="C203" s="49">
        <v>1300</v>
      </c>
      <c r="D203" s="49">
        <v>700</v>
      </c>
      <c r="E203" s="49">
        <v>400</v>
      </c>
      <c r="F203" s="49">
        <v>0</v>
      </c>
      <c r="G203" s="49">
        <f t="shared" si="56"/>
        <v>-700</v>
      </c>
      <c r="H203" s="50">
        <f t="shared" si="73"/>
        <v>-100</v>
      </c>
      <c r="J203" s="42"/>
      <c r="K203" s="42"/>
    </row>
    <row r="204" spans="1:11" ht="20.100000000000001" customHeight="1" x14ac:dyDescent="0.25">
      <c r="A204" s="23">
        <v>3433</v>
      </c>
      <c r="B204" s="24" t="s">
        <v>234</v>
      </c>
      <c r="C204" s="47">
        <f t="shared" ref="C204:F204" si="77">SUM(C205:C206)</f>
        <v>600</v>
      </c>
      <c r="D204" s="47">
        <f t="shared" si="77"/>
        <v>2700</v>
      </c>
      <c r="E204" s="47">
        <f t="shared" si="77"/>
        <v>2900</v>
      </c>
      <c r="F204" s="47">
        <f t="shared" si="77"/>
        <v>2000</v>
      </c>
      <c r="G204" s="47">
        <f t="shared" si="56"/>
        <v>-700</v>
      </c>
      <c r="H204" s="48">
        <f t="shared" si="73"/>
        <v>-25.925925925925924</v>
      </c>
      <c r="J204" s="42"/>
      <c r="K204" s="42"/>
    </row>
    <row r="205" spans="1:11" ht="20.100000000000001" customHeight="1" x14ac:dyDescent="0.25">
      <c r="A205" s="27">
        <v>34333</v>
      </c>
      <c r="B205" s="28" t="s">
        <v>235</v>
      </c>
      <c r="C205" s="49">
        <v>100</v>
      </c>
      <c r="D205" s="49">
        <v>2000</v>
      </c>
      <c r="E205" s="49">
        <v>1500</v>
      </c>
      <c r="F205" s="49">
        <v>1300</v>
      </c>
      <c r="G205" s="49">
        <f t="shared" si="56"/>
        <v>-700</v>
      </c>
      <c r="H205" s="50">
        <f t="shared" si="73"/>
        <v>-35</v>
      </c>
      <c r="J205" s="42"/>
      <c r="K205" s="42"/>
    </row>
    <row r="206" spans="1:11" ht="20.100000000000001" customHeight="1" x14ac:dyDescent="0.25">
      <c r="A206" s="27">
        <v>34339</v>
      </c>
      <c r="B206" s="28" t="s">
        <v>236</v>
      </c>
      <c r="C206" s="49">
        <v>500</v>
      </c>
      <c r="D206" s="49">
        <v>700</v>
      </c>
      <c r="E206" s="49">
        <v>1400</v>
      </c>
      <c r="F206" s="49">
        <v>700</v>
      </c>
      <c r="G206" s="49">
        <f t="shared" si="56"/>
        <v>0</v>
      </c>
      <c r="H206" s="50">
        <f t="shared" si="73"/>
        <v>0</v>
      </c>
      <c r="J206" s="42"/>
      <c r="K206" s="42"/>
    </row>
    <row r="207" spans="1:11" ht="20.100000000000001" customHeight="1" x14ac:dyDescent="0.25">
      <c r="A207" s="15">
        <v>36</v>
      </c>
      <c r="B207" s="16" t="s">
        <v>237</v>
      </c>
      <c r="C207" s="43">
        <f>C208+C211</f>
        <v>79600</v>
      </c>
      <c r="D207" s="43">
        <f t="shared" ref="D207:F207" si="78">D208+D211</f>
        <v>72400</v>
      </c>
      <c r="E207" s="43">
        <f t="shared" si="78"/>
        <v>71800</v>
      </c>
      <c r="F207" s="43">
        <f t="shared" si="78"/>
        <v>0</v>
      </c>
      <c r="G207" s="43">
        <f t="shared" si="56"/>
        <v>-72400</v>
      </c>
      <c r="H207" s="44">
        <f t="shared" si="73"/>
        <v>-100</v>
      </c>
      <c r="J207" s="42"/>
      <c r="K207" s="42"/>
    </row>
    <row r="208" spans="1:11" ht="20.100000000000001" customHeight="1" x14ac:dyDescent="0.25">
      <c r="A208" s="19">
        <v>366</v>
      </c>
      <c r="B208" s="20" t="s">
        <v>292</v>
      </c>
      <c r="C208" s="45">
        <f>C209</f>
        <v>0</v>
      </c>
      <c r="D208" s="45">
        <f t="shared" ref="D208:F209" si="79">D209</f>
        <v>33200</v>
      </c>
      <c r="E208" s="45">
        <f t="shared" si="79"/>
        <v>32800</v>
      </c>
      <c r="F208" s="45">
        <f t="shared" si="79"/>
        <v>0</v>
      </c>
      <c r="G208" s="45">
        <f t="shared" si="56"/>
        <v>-33200</v>
      </c>
      <c r="H208" s="46">
        <f t="shared" si="73"/>
        <v>-100</v>
      </c>
      <c r="J208" s="42"/>
      <c r="K208" s="42"/>
    </row>
    <row r="209" spans="1:11" ht="20.100000000000001" customHeight="1" x14ac:dyDescent="0.25">
      <c r="A209" s="23">
        <v>3661</v>
      </c>
      <c r="B209" s="24" t="s">
        <v>293</v>
      </c>
      <c r="C209" s="47">
        <f>C210</f>
        <v>0</v>
      </c>
      <c r="D209" s="47">
        <f t="shared" si="79"/>
        <v>33200</v>
      </c>
      <c r="E209" s="47">
        <f t="shared" si="79"/>
        <v>32800</v>
      </c>
      <c r="F209" s="47">
        <f t="shared" si="79"/>
        <v>0</v>
      </c>
      <c r="G209" s="47">
        <f t="shared" si="56"/>
        <v>-33200</v>
      </c>
      <c r="H209" s="48">
        <f t="shared" si="73"/>
        <v>-100</v>
      </c>
      <c r="J209" s="42"/>
      <c r="K209" s="42"/>
    </row>
    <row r="210" spans="1:11" ht="20.100000000000001" customHeight="1" x14ac:dyDescent="0.25">
      <c r="A210" s="27">
        <v>36611</v>
      </c>
      <c r="B210" s="28" t="s">
        <v>293</v>
      </c>
      <c r="C210" s="49">
        <v>0</v>
      </c>
      <c r="D210" s="49">
        <v>33200</v>
      </c>
      <c r="E210" s="49">
        <v>32800</v>
      </c>
      <c r="F210" s="49">
        <v>0</v>
      </c>
      <c r="G210" s="49">
        <f t="shared" si="56"/>
        <v>-33200</v>
      </c>
      <c r="H210" s="50">
        <f t="shared" si="73"/>
        <v>-100</v>
      </c>
      <c r="J210" s="42"/>
      <c r="K210" s="42"/>
    </row>
    <row r="211" spans="1:11" ht="20.100000000000001" customHeight="1" x14ac:dyDescent="0.25">
      <c r="A211" s="19">
        <v>369</v>
      </c>
      <c r="B211" s="20" t="s">
        <v>13</v>
      </c>
      <c r="C211" s="45">
        <f t="shared" ref="C211:F212" si="80">C212</f>
        <v>79600</v>
      </c>
      <c r="D211" s="45">
        <f t="shared" si="80"/>
        <v>39200</v>
      </c>
      <c r="E211" s="45">
        <f t="shared" si="80"/>
        <v>39000</v>
      </c>
      <c r="F211" s="45">
        <f t="shared" si="80"/>
        <v>0</v>
      </c>
      <c r="G211" s="45">
        <f t="shared" si="56"/>
        <v>-39200</v>
      </c>
      <c r="H211" s="46">
        <f t="shared" si="73"/>
        <v>-100</v>
      </c>
      <c r="J211" s="42"/>
      <c r="K211" s="42"/>
    </row>
    <row r="212" spans="1:11" ht="20.100000000000001" customHeight="1" x14ac:dyDescent="0.25">
      <c r="A212" s="23">
        <v>3691</v>
      </c>
      <c r="B212" s="24" t="s">
        <v>14</v>
      </c>
      <c r="C212" s="47">
        <f>C213</f>
        <v>79600</v>
      </c>
      <c r="D212" s="47">
        <f t="shared" si="80"/>
        <v>39200</v>
      </c>
      <c r="E212" s="47">
        <f t="shared" si="80"/>
        <v>39000</v>
      </c>
      <c r="F212" s="47">
        <f t="shared" si="80"/>
        <v>0</v>
      </c>
      <c r="G212" s="47">
        <f t="shared" si="56"/>
        <v>-39200</v>
      </c>
      <c r="H212" s="48">
        <f t="shared" si="73"/>
        <v>-100</v>
      </c>
      <c r="J212" s="42"/>
      <c r="K212" s="42"/>
    </row>
    <row r="213" spans="1:11" ht="20.100000000000001" customHeight="1" x14ac:dyDescent="0.25">
      <c r="A213" s="27">
        <v>36911</v>
      </c>
      <c r="B213" s="28" t="s">
        <v>14</v>
      </c>
      <c r="C213" s="49">
        <v>79600</v>
      </c>
      <c r="D213" s="49">
        <v>39200</v>
      </c>
      <c r="E213" s="49">
        <v>39000</v>
      </c>
      <c r="F213" s="49">
        <v>0</v>
      </c>
      <c r="G213" s="49">
        <f t="shared" si="56"/>
        <v>-39200</v>
      </c>
      <c r="H213" s="50">
        <f t="shared" si="73"/>
        <v>-100</v>
      </c>
      <c r="J213" s="42"/>
      <c r="K213" s="42"/>
    </row>
    <row r="214" spans="1:11" ht="20.100000000000001" customHeight="1" x14ac:dyDescent="0.25">
      <c r="A214" s="15">
        <v>38</v>
      </c>
      <c r="B214" s="16" t="s">
        <v>238</v>
      </c>
      <c r="C214" s="43">
        <f t="shared" ref="C214:F214" si="81">C215</f>
        <v>0</v>
      </c>
      <c r="D214" s="43">
        <f t="shared" si="81"/>
        <v>0</v>
      </c>
      <c r="E214" s="43">
        <f t="shared" si="81"/>
        <v>0</v>
      </c>
      <c r="F214" s="43">
        <f t="shared" si="81"/>
        <v>0</v>
      </c>
      <c r="G214" s="43">
        <f t="shared" si="56"/>
        <v>0</v>
      </c>
      <c r="H214" s="44" t="e">
        <f t="shared" si="73"/>
        <v>#DIV/0!</v>
      </c>
      <c r="J214" s="42"/>
      <c r="K214" s="42"/>
    </row>
    <row r="215" spans="1:11" ht="20.100000000000001" customHeight="1" x14ac:dyDescent="0.25">
      <c r="A215" s="19">
        <v>381</v>
      </c>
      <c r="B215" s="20" t="s">
        <v>36</v>
      </c>
      <c r="C215" s="45">
        <f t="shared" ref="C215:F215" si="82">SUM(C216:C217)</f>
        <v>0</v>
      </c>
      <c r="D215" s="45">
        <f t="shared" si="82"/>
        <v>0</v>
      </c>
      <c r="E215" s="45">
        <f t="shared" si="82"/>
        <v>0</v>
      </c>
      <c r="F215" s="45">
        <f t="shared" si="82"/>
        <v>0</v>
      </c>
      <c r="G215" s="45">
        <f t="shared" si="56"/>
        <v>0</v>
      </c>
      <c r="H215" s="46" t="e">
        <f t="shared" si="73"/>
        <v>#DIV/0!</v>
      </c>
      <c r="J215" s="42"/>
      <c r="K215" s="42"/>
    </row>
    <row r="216" spans="1:11" ht="20.100000000000001" customHeight="1" x14ac:dyDescent="0.25">
      <c r="A216" s="27" t="s">
        <v>239</v>
      </c>
      <c r="B216" s="28" t="s">
        <v>240</v>
      </c>
      <c r="C216" s="49">
        <v>0</v>
      </c>
      <c r="D216" s="49">
        <v>0</v>
      </c>
      <c r="E216" s="49">
        <v>0</v>
      </c>
      <c r="F216" s="49">
        <v>0</v>
      </c>
      <c r="G216" s="49">
        <f t="shared" si="56"/>
        <v>0</v>
      </c>
      <c r="H216" s="50" t="e">
        <f t="shared" si="73"/>
        <v>#DIV/0!</v>
      </c>
      <c r="J216" s="42"/>
      <c r="K216" s="42"/>
    </row>
    <row r="217" spans="1:11" ht="20.100000000000001" customHeight="1" x14ac:dyDescent="0.25">
      <c r="A217" s="27" t="s">
        <v>241</v>
      </c>
      <c r="B217" s="28" t="s">
        <v>242</v>
      </c>
      <c r="C217" s="49">
        <v>0</v>
      </c>
      <c r="D217" s="49">
        <v>0</v>
      </c>
      <c r="E217" s="49">
        <v>0</v>
      </c>
      <c r="F217" s="49">
        <v>0</v>
      </c>
      <c r="G217" s="49">
        <f t="shared" si="56"/>
        <v>0</v>
      </c>
      <c r="H217" s="50" t="e">
        <f t="shared" si="73"/>
        <v>#DIV/0!</v>
      </c>
      <c r="J217" s="42"/>
      <c r="K217" s="42"/>
    </row>
  </sheetData>
  <mergeCells count="1">
    <mergeCell ref="A1:H1"/>
  </mergeCells>
  <pageMargins left="0.70866141732283472" right="0.70866141732283472" top="0.74803149606299213" bottom="0.55118110236220474" header="0.31496062992125984" footer="0.31496062992125984"/>
  <pageSetup paperSize="8" fitToHeight="0" orientation="landscape" r:id="rId1"/>
  <headerFooter>
    <oddHeader>&amp;LUpravno vijeće
29.12.2022.&amp;CFinancijski plan prihoda i rashoda za 2023. godinu &amp;R22. sjednica
Točka 4. dnevnog reda</oddHeader>
    <oddFooter>&amp;LNastavni zavod za javno zdravstvo "Dr. Andrija Štampar"&amp;C&amp;A&amp;R&amp;P/&amp;N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02BC-5AB2-41C2-B681-24117ABE3906}">
  <sheetPr>
    <tabColor theme="9" tint="0.39997558519241921"/>
    <pageSetUpPr fitToPage="1"/>
  </sheetPr>
  <dimension ref="A1:H58"/>
  <sheetViews>
    <sheetView workbookViewId="0">
      <selection activeCell="H3" sqref="A3:H3"/>
    </sheetView>
  </sheetViews>
  <sheetFormatPr defaultRowHeight="12.75" x14ac:dyDescent="0.2"/>
  <cols>
    <col min="1" max="1" width="10.7109375" style="35" customWidth="1"/>
    <col min="2" max="2" width="60.7109375" style="1" customWidth="1"/>
    <col min="3" max="7" width="20.7109375" style="5" customWidth="1"/>
    <col min="8" max="8" width="20.7109375" style="2" customWidth="1"/>
    <col min="9" max="16384" width="9.140625" style="1"/>
  </cols>
  <sheetData>
    <row r="1" spans="1:8" ht="20.100000000000001" customHeight="1" thickTop="1" thickBot="1" x14ac:dyDescent="0.25">
      <c r="A1" s="89" t="s">
        <v>304</v>
      </c>
      <c r="B1" s="89"/>
      <c r="C1" s="89"/>
      <c r="D1" s="89"/>
      <c r="E1" s="89"/>
      <c r="F1" s="89"/>
      <c r="G1" s="89"/>
      <c r="H1" s="89"/>
    </row>
    <row r="2" spans="1:8" ht="13.5" thickTop="1" x14ac:dyDescent="0.2">
      <c r="A2" s="3"/>
      <c r="B2" s="4"/>
      <c r="H2" s="6"/>
    </row>
    <row r="3" spans="1:8" ht="38.25" x14ac:dyDescent="0.2">
      <c r="A3" s="7" t="s">
        <v>0</v>
      </c>
      <c r="B3" s="7" t="s">
        <v>1</v>
      </c>
      <c r="C3" s="7" t="s">
        <v>299</v>
      </c>
      <c r="D3" s="7" t="s">
        <v>306</v>
      </c>
      <c r="E3" s="7" t="s">
        <v>300</v>
      </c>
      <c r="F3" s="8" t="s">
        <v>297</v>
      </c>
      <c r="G3" s="7" t="s">
        <v>301</v>
      </c>
      <c r="H3" s="9" t="s">
        <v>302</v>
      </c>
    </row>
    <row r="4" spans="1:8" ht="9.9499999999999993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88">
        <v>8</v>
      </c>
    </row>
    <row r="5" spans="1:8" s="4" customFormat="1" ht="20.100000000000001" customHeight="1" x14ac:dyDescent="0.25">
      <c r="A5" s="11">
        <v>4</v>
      </c>
      <c r="B5" s="12" t="s">
        <v>243</v>
      </c>
      <c r="C5" s="13">
        <f>C6+C10+C52</f>
        <v>4073500</v>
      </c>
      <c r="D5" s="13">
        <f t="shared" ref="D5:G5" si="0">D6+D10+D52</f>
        <v>4028600</v>
      </c>
      <c r="E5" s="13">
        <f t="shared" si="0"/>
        <v>1949700</v>
      </c>
      <c r="F5" s="13">
        <f t="shared" si="0"/>
        <v>4493400</v>
      </c>
      <c r="G5" s="13">
        <f t="shared" si="0"/>
        <v>464800</v>
      </c>
      <c r="H5" s="14">
        <f>G5/D5*100</f>
        <v>11.537506826192722</v>
      </c>
    </row>
    <row r="6" spans="1:8" s="4" customFormat="1" ht="20.100000000000001" customHeight="1" x14ac:dyDescent="0.25">
      <c r="A6" s="15">
        <v>41</v>
      </c>
      <c r="B6" s="16" t="s">
        <v>244</v>
      </c>
      <c r="C6" s="17">
        <f t="shared" ref="C6:G8" si="1">C7</f>
        <v>315700</v>
      </c>
      <c r="D6" s="17">
        <f t="shared" si="1"/>
        <v>33000</v>
      </c>
      <c r="E6" s="17">
        <f t="shared" si="1"/>
        <v>18200</v>
      </c>
      <c r="F6" s="17">
        <f t="shared" si="1"/>
        <v>0</v>
      </c>
      <c r="G6" s="17">
        <f t="shared" si="1"/>
        <v>-33000</v>
      </c>
      <c r="H6" s="18">
        <f t="shared" ref="H6:H58" si="2">G6/D6*100</f>
        <v>-100</v>
      </c>
    </row>
    <row r="7" spans="1:8" s="4" customFormat="1" ht="20.100000000000001" customHeight="1" x14ac:dyDescent="0.25">
      <c r="A7" s="19">
        <v>412</v>
      </c>
      <c r="B7" s="20" t="s">
        <v>245</v>
      </c>
      <c r="C7" s="21">
        <f t="shared" si="1"/>
        <v>315700</v>
      </c>
      <c r="D7" s="21">
        <f t="shared" si="1"/>
        <v>33000</v>
      </c>
      <c r="E7" s="21">
        <f t="shared" si="1"/>
        <v>18200</v>
      </c>
      <c r="F7" s="21">
        <f t="shared" si="1"/>
        <v>0</v>
      </c>
      <c r="G7" s="21">
        <f t="shared" si="1"/>
        <v>-33000</v>
      </c>
      <c r="H7" s="22">
        <f t="shared" si="2"/>
        <v>-100</v>
      </c>
    </row>
    <row r="8" spans="1:8" s="4" customFormat="1" ht="20.100000000000001" customHeight="1" x14ac:dyDescent="0.25">
      <c r="A8" s="23">
        <v>4123</v>
      </c>
      <c r="B8" s="24" t="s">
        <v>166</v>
      </c>
      <c r="C8" s="25">
        <f t="shared" si="1"/>
        <v>315700</v>
      </c>
      <c r="D8" s="25">
        <f t="shared" si="1"/>
        <v>33000</v>
      </c>
      <c r="E8" s="25">
        <f t="shared" si="1"/>
        <v>18200</v>
      </c>
      <c r="F8" s="25">
        <f t="shared" si="1"/>
        <v>0</v>
      </c>
      <c r="G8" s="25">
        <f t="shared" si="1"/>
        <v>-33000</v>
      </c>
      <c r="H8" s="26">
        <f t="shared" si="2"/>
        <v>-100</v>
      </c>
    </row>
    <row r="9" spans="1:8" s="4" customFormat="1" ht="20.100000000000001" customHeight="1" x14ac:dyDescent="0.25">
      <c r="A9" s="27">
        <v>41231</v>
      </c>
      <c r="B9" s="28" t="s">
        <v>166</v>
      </c>
      <c r="C9" s="29">
        <v>315700</v>
      </c>
      <c r="D9" s="29">
        <v>33000</v>
      </c>
      <c r="E9" s="29">
        <v>18200</v>
      </c>
      <c r="F9" s="29">
        <v>0</v>
      </c>
      <c r="G9" s="29">
        <f>F9-D9</f>
        <v>-33000</v>
      </c>
      <c r="H9" s="30">
        <f t="shared" si="2"/>
        <v>-100</v>
      </c>
    </row>
    <row r="10" spans="1:8" s="4" customFormat="1" ht="20.100000000000001" customHeight="1" x14ac:dyDescent="0.25">
      <c r="A10" s="15">
        <v>42</v>
      </c>
      <c r="B10" s="16" t="s">
        <v>246</v>
      </c>
      <c r="C10" s="17">
        <f t="shared" ref="C10:G10" si="3">C11+C15+C44+C49</f>
        <v>2742200</v>
      </c>
      <c r="D10" s="17">
        <f t="shared" si="3"/>
        <v>2980000</v>
      </c>
      <c r="E10" s="17">
        <f t="shared" si="3"/>
        <v>1625700</v>
      </c>
      <c r="F10" s="17">
        <f t="shared" si="3"/>
        <v>2811100</v>
      </c>
      <c r="G10" s="17">
        <f t="shared" si="3"/>
        <v>-168900</v>
      </c>
      <c r="H10" s="18">
        <f t="shared" si="2"/>
        <v>-5.6677852348993287</v>
      </c>
    </row>
    <row r="11" spans="1:8" s="4" customFormat="1" ht="20.100000000000001" customHeight="1" x14ac:dyDescent="0.25">
      <c r="A11" s="19">
        <v>421</v>
      </c>
      <c r="B11" s="20" t="s">
        <v>247</v>
      </c>
      <c r="C11" s="21">
        <f t="shared" ref="C11:G11" si="4">C12</f>
        <v>1128100</v>
      </c>
      <c r="D11" s="21">
        <f t="shared" si="4"/>
        <v>1128100</v>
      </c>
      <c r="E11" s="21">
        <f t="shared" si="4"/>
        <v>0</v>
      </c>
      <c r="F11" s="21">
        <f t="shared" si="4"/>
        <v>1128100</v>
      </c>
      <c r="G11" s="21">
        <f t="shared" si="4"/>
        <v>0</v>
      </c>
      <c r="H11" s="22">
        <f t="shared" si="2"/>
        <v>0</v>
      </c>
    </row>
    <row r="12" spans="1:8" s="4" customFormat="1" ht="20.100000000000001" customHeight="1" x14ac:dyDescent="0.25">
      <c r="A12" s="23">
        <v>4212</v>
      </c>
      <c r="B12" s="24" t="s">
        <v>248</v>
      </c>
      <c r="C12" s="25">
        <f t="shared" ref="C12:E12" si="5">SUM(C13:C14)</f>
        <v>1128100</v>
      </c>
      <c r="D12" s="25">
        <f t="shared" si="5"/>
        <v>1128100</v>
      </c>
      <c r="E12" s="25">
        <f t="shared" si="5"/>
        <v>0</v>
      </c>
      <c r="F12" s="25">
        <f t="shared" ref="F12:G12" si="6">SUM(F13:F14)</f>
        <v>1128100</v>
      </c>
      <c r="G12" s="25">
        <f t="shared" si="6"/>
        <v>0</v>
      </c>
      <c r="H12" s="26">
        <f t="shared" si="2"/>
        <v>0</v>
      </c>
    </row>
    <row r="13" spans="1:8" s="4" customFormat="1" ht="20.100000000000001" customHeight="1" x14ac:dyDescent="0.25">
      <c r="A13" s="27">
        <v>42122</v>
      </c>
      <c r="B13" s="28" t="s">
        <v>249</v>
      </c>
      <c r="C13" s="29">
        <v>0</v>
      </c>
      <c r="D13" s="29">
        <v>0</v>
      </c>
      <c r="E13" s="29">
        <v>0</v>
      </c>
      <c r="F13" s="29">
        <v>0</v>
      </c>
      <c r="G13" s="29">
        <f t="shared" ref="G13:G14" si="7">F13-D13</f>
        <v>0</v>
      </c>
      <c r="H13" s="30" t="e">
        <f t="shared" si="2"/>
        <v>#DIV/0!</v>
      </c>
    </row>
    <row r="14" spans="1:8" s="4" customFormat="1" ht="20.100000000000001" customHeight="1" x14ac:dyDescent="0.25">
      <c r="A14" s="27">
        <v>42129</v>
      </c>
      <c r="B14" s="28" t="s">
        <v>250</v>
      </c>
      <c r="C14" s="29">
        <v>1128100</v>
      </c>
      <c r="D14" s="29">
        <v>1128100</v>
      </c>
      <c r="E14" s="29">
        <v>0</v>
      </c>
      <c r="F14" s="29">
        <v>1128100</v>
      </c>
      <c r="G14" s="29">
        <f t="shared" si="7"/>
        <v>0</v>
      </c>
      <c r="H14" s="30">
        <f t="shared" si="2"/>
        <v>0</v>
      </c>
    </row>
    <row r="15" spans="1:8" s="4" customFormat="1" ht="20.100000000000001" customHeight="1" x14ac:dyDescent="0.25">
      <c r="A15" s="19">
        <v>422</v>
      </c>
      <c r="B15" s="20" t="s">
        <v>251</v>
      </c>
      <c r="C15" s="21">
        <f t="shared" ref="C15:G15" si="8">C16+C21+C26+C32+C36+C40</f>
        <v>1476500</v>
      </c>
      <c r="D15" s="21">
        <f t="shared" si="8"/>
        <v>1714300</v>
      </c>
      <c r="E15" s="21">
        <f t="shared" si="8"/>
        <v>1492600</v>
      </c>
      <c r="F15" s="21">
        <f t="shared" si="8"/>
        <v>1388000</v>
      </c>
      <c r="G15" s="21">
        <f t="shared" si="8"/>
        <v>-326300</v>
      </c>
      <c r="H15" s="22">
        <f t="shared" si="2"/>
        <v>-19.034008049932918</v>
      </c>
    </row>
    <row r="16" spans="1:8" s="4" customFormat="1" ht="20.100000000000001" customHeight="1" x14ac:dyDescent="0.25">
      <c r="A16" s="23">
        <v>4221</v>
      </c>
      <c r="B16" s="24" t="s">
        <v>252</v>
      </c>
      <c r="C16" s="25">
        <f t="shared" ref="C16:E16" si="9">SUM(C17:C20)</f>
        <v>921900</v>
      </c>
      <c r="D16" s="25">
        <f t="shared" si="9"/>
        <v>1107500</v>
      </c>
      <c r="E16" s="25">
        <f t="shared" si="9"/>
        <v>926400</v>
      </c>
      <c r="F16" s="25">
        <f t="shared" ref="F16:G16" si="10">SUM(F17:F20)</f>
        <v>402000</v>
      </c>
      <c r="G16" s="25">
        <f t="shared" si="10"/>
        <v>-705500</v>
      </c>
      <c r="H16" s="26">
        <f t="shared" si="2"/>
        <v>-63.702031602708807</v>
      </c>
    </row>
    <row r="17" spans="1:8" s="4" customFormat="1" ht="20.100000000000001" customHeight="1" x14ac:dyDescent="0.25">
      <c r="A17" s="27">
        <v>42211</v>
      </c>
      <c r="B17" s="28" t="s">
        <v>253</v>
      </c>
      <c r="C17" s="29">
        <v>191900</v>
      </c>
      <c r="D17" s="29">
        <v>367800</v>
      </c>
      <c r="E17" s="29">
        <v>216000</v>
      </c>
      <c r="F17" s="29">
        <v>338800</v>
      </c>
      <c r="G17" s="29">
        <f t="shared" ref="G17:G20" si="11">F17-D17</f>
        <v>-29000</v>
      </c>
      <c r="H17" s="30">
        <f t="shared" si="2"/>
        <v>-7.8847199564980972</v>
      </c>
    </row>
    <row r="18" spans="1:8" s="4" customFormat="1" ht="20.100000000000001" customHeight="1" x14ac:dyDescent="0.25">
      <c r="A18" s="27">
        <v>42212</v>
      </c>
      <c r="B18" s="28" t="s">
        <v>254</v>
      </c>
      <c r="C18" s="29">
        <v>0</v>
      </c>
      <c r="D18" s="29">
        <v>9700</v>
      </c>
      <c r="E18" s="29">
        <v>27700</v>
      </c>
      <c r="F18" s="29">
        <v>48300</v>
      </c>
      <c r="G18" s="29">
        <f t="shared" si="11"/>
        <v>38600</v>
      </c>
      <c r="H18" s="30">
        <f t="shared" si="2"/>
        <v>397.93814432989689</v>
      </c>
    </row>
    <row r="19" spans="1:8" s="4" customFormat="1" ht="20.100000000000001" customHeight="1" x14ac:dyDescent="0.25">
      <c r="A19" s="27">
        <v>422120</v>
      </c>
      <c r="B19" s="28" t="s">
        <v>255</v>
      </c>
      <c r="C19" s="29">
        <v>730000</v>
      </c>
      <c r="D19" s="29">
        <v>730000</v>
      </c>
      <c r="E19" s="29">
        <v>667900</v>
      </c>
      <c r="F19" s="29">
        <v>0</v>
      </c>
      <c r="G19" s="29">
        <f t="shared" si="11"/>
        <v>-730000</v>
      </c>
      <c r="H19" s="30">
        <f t="shared" si="2"/>
        <v>-100</v>
      </c>
    </row>
    <row r="20" spans="1:8" s="4" customFormat="1" ht="20.100000000000001" customHeight="1" x14ac:dyDescent="0.25">
      <c r="A20" s="27">
        <v>42219</v>
      </c>
      <c r="B20" s="28" t="s">
        <v>256</v>
      </c>
      <c r="C20" s="29">
        <v>0</v>
      </c>
      <c r="D20" s="29">
        <v>0</v>
      </c>
      <c r="E20" s="29">
        <v>14800</v>
      </c>
      <c r="F20" s="29">
        <v>14900</v>
      </c>
      <c r="G20" s="29">
        <f t="shared" si="11"/>
        <v>14900</v>
      </c>
      <c r="H20" s="30" t="e">
        <f t="shared" si="2"/>
        <v>#DIV/0!</v>
      </c>
    </row>
    <row r="21" spans="1:8" s="4" customFormat="1" ht="20.100000000000001" customHeight="1" x14ac:dyDescent="0.25">
      <c r="A21" s="23">
        <v>4222</v>
      </c>
      <c r="B21" s="24" t="s">
        <v>257</v>
      </c>
      <c r="C21" s="25">
        <f t="shared" ref="C21:E21" si="12">SUM(C22:C25)</f>
        <v>0</v>
      </c>
      <c r="D21" s="25">
        <f t="shared" si="12"/>
        <v>1300</v>
      </c>
      <c r="E21" s="25">
        <f t="shared" si="12"/>
        <v>800</v>
      </c>
      <c r="F21" s="25">
        <f t="shared" ref="F21:G21" si="13">SUM(F22:F25)</f>
        <v>0</v>
      </c>
      <c r="G21" s="25">
        <f t="shared" si="13"/>
        <v>-1300</v>
      </c>
      <c r="H21" s="26">
        <f t="shared" si="2"/>
        <v>-100</v>
      </c>
    </row>
    <row r="22" spans="1:8" s="4" customFormat="1" ht="20.100000000000001" customHeight="1" x14ac:dyDescent="0.25">
      <c r="A22" s="27">
        <v>42221</v>
      </c>
      <c r="B22" s="28" t="s">
        <v>258</v>
      </c>
      <c r="C22" s="29">
        <v>0</v>
      </c>
      <c r="D22" s="29">
        <v>0</v>
      </c>
      <c r="E22" s="29">
        <v>0</v>
      </c>
      <c r="F22" s="29">
        <v>0</v>
      </c>
      <c r="G22" s="29">
        <f t="shared" ref="G22:G25" si="14">F22-D22</f>
        <v>0</v>
      </c>
      <c r="H22" s="30" t="e">
        <f t="shared" si="2"/>
        <v>#DIV/0!</v>
      </c>
    </row>
    <row r="23" spans="1:8" s="4" customFormat="1" ht="20.100000000000001" customHeight="1" x14ac:dyDescent="0.25">
      <c r="A23" s="27">
        <v>42222</v>
      </c>
      <c r="B23" s="28" t="s">
        <v>259</v>
      </c>
      <c r="C23" s="29">
        <v>0</v>
      </c>
      <c r="D23" s="29">
        <v>1300</v>
      </c>
      <c r="E23" s="29">
        <v>800</v>
      </c>
      <c r="F23" s="29">
        <v>0</v>
      </c>
      <c r="G23" s="29">
        <f t="shared" si="14"/>
        <v>-1300</v>
      </c>
      <c r="H23" s="30">
        <f t="shared" si="2"/>
        <v>-100</v>
      </c>
    </row>
    <row r="24" spans="1:8" s="4" customFormat="1" ht="20.100000000000001" customHeight="1" x14ac:dyDescent="0.25">
      <c r="A24" s="27">
        <v>42223</v>
      </c>
      <c r="B24" s="28" t="s">
        <v>260</v>
      </c>
      <c r="C24" s="29">
        <v>0</v>
      </c>
      <c r="D24" s="29">
        <v>0</v>
      </c>
      <c r="E24" s="29">
        <v>0</v>
      </c>
      <c r="F24" s="29">
        <v>0</v>
      </c>
      <c r="G24" s="29">
        <f t="shared" si="14"/>
        <v>0</v>
      </c>
      <c r="H24" s="30" t="e">
        <f t="shared" si="2"/>
        <v>#DIV/0!</v>
      </c>
    </row>
    <row r="25" spans="1:8" s="4" customFormat="1" ht="20.100000000000001" customHeight="1" x14ac:dyDescent="0.25">
      <c r="A25" s="27">
        <v>42229</v>
      </c>
      <c r="B25" s="28" t="s">
        <v>261</v>
      </c>
      <c r="C25" s="29">
        <v>0</v>
      </c>
      <c r="D25" s="29">
        <v>0</v>
      </c>
      <c r="E25" s="29">
        <v>0</v>
      </c>
      <c r="F25" s="29">
        <v>0</v>
      </c>
      <c r="G25" s="29">
        <f t="shared" si="14"/>
        <v>0</v>
      </c>
      <c r="H25" s="30" t="e">
        <f t="shared" si="2"/>
        <v>#DIV/0!</v>
      </c>
    </row>
    <row r="26" spans="1:8" s="4" customFormat="1" ht="20.100000000000001" customHeight="1" x14ac:dyDescent="0.25">
      <c r="A26" s="23">
        <v>4223</v>
      </c>
      <c r="B26" s="24" t="s">
        <v>262</v>
      </c>
      <c r="C26" s="25">
        <f t="shared" ref="C26:G26" si="15">SUM(C27:C31)</f>
        <v>0</v>
      </c>
      <c r="D26" s="25">
        <f t="shared" si="15"/>
        <v>42500</v>
      </c>
      <c r="E26" s="25">
        <f t="shared" si="15"/>
        <v>40900</v>
      </c>
      <c r="F26" s="25">
        <f t="shared" si="15"/>
        <v>8500</v>
      </c>
      <c r="G26" s="25">
        <f t="shared" si="15"/>
        <v>-34000</v>
      </c>
      <c r="H26" s="26">
        <f t="shared" si="2"/>
        <v>-80</v>
      </c>
    </row>
    <row r="27" spans="1:8" s="4" customFormat="1" ht="20.100000000000001" customHeight="1" x14ac:dyDescent="0.25">
      <c r="A27" s="27">
        <v>42231</v>
      </c>
      <c r="B27" s="28" t="s">
        <v>263</v>
      </c>
      <c r="C27" s="29">
        <v>0</v>
      </c>
      <c r="D27" s="29">
        <v>33200</v>
      </c>
      <c r="E27" s="29">
        <v>32100</v>
      </c>
      <c r="F27" s="29">
        <v>0</v>
      </c>
      <c r="G27" s="29">
        <f t="shared" ref="G27:G31" si="16">F27-D27</f>
        <v>-33200</v>
      </c>
      <c r="H27" s="30">
        <f t="shared" si="2"/>
        <v>-100</v>
      </c>
    </row>
    <row r="28" spans="1:8" s="4" customFormat="1" ht="20.100000000000001" customHeight="1" x14ac:dyDescent="0.25">
      <c r="A28" s="27">
        <v>42232</v>
      </c>
      <c r="B28" s="28" t="s">
        <v>264</v>
      </c>
      <c r="C28" s="29">
        <v>0</v>
      </c>
      <c r="D28" s="29">
        <v>0</v>
      </c>
      <c r="E28" s="29">
        <v>0</v>
      </c>
      <c r="F28" s="29">
        <v>0</v>
      </c>
      <c r="G28" s="29">
        <f t="shared" si="16"/>
        <v>0</v>
      </c>
      <c r="H28" s="30" t="e">
        <f t="shared" si="2"/>
        <v>#DIV/0!</v>
      </c>
    </row>
    <row r="29" spans="1:8" s="4" customFormat="1" ht="20.100000000000001" customHeight="1" x14ac:dyDescent="0.25">
      <c r="A29" s="27">
        <v>42233</v>
      </c>
      <c r="B29" s="28" t="s">
        <v>265</v>
      </c>
      <c r="C29" s="29">
        <v>0</v>
      </c>
      <c r="D29" s="29">
        <v>0</v>
      </c>
      <c r="E29" s="29">
        <v>0</v>
      </c>
      <c r="F29" s="29">
        <v>0</v>
      </c>
      <c r="G29" s="29">
        <f t="shared" si="16"/>
        <v>0</v>
      </c>
      <c r="H29" s="30" t="e">
        <f t="shared" si="2"/>
        <v>#DIV/0!</v>
      </c>
    </row>
    <row r="30" spans="1:8" s="4" customFormat="1" ht="20.100000000000001" customHeight="1" x14ac:dyDescent="0.25">
      <c r="A30" s="27">
        <v>42234</v>
      </c>
      <c r="B30" s="28" t="s">
        <v>266</v>
      </c>
      <c r="C30" s="29">
        <v>0</v>
      </c>
      <c r="D30" s="29">
        <v>0</v>
      </c>
      <c r="E30" s="29">
        <v>0</v>
      </c>
      <c r="F30" s="29">
        <v>0</v>
      </c>
      <c r="G30" s="29">
        <f t="shared" si="16"/>
        <v>0</v>
      </c>
      <c r="H30" s="30" t="e">
        <f t="shared" si="2"/>
        <v>#DIV/0!</v>
      </c>
    </row>
    <row r="31" spans="1:8" s="4" customFormat="1" ht="20.100000000000001" customHeight="1" x14ac:dyDescent="0.25">
      <c r="A31" s="27">
        <v>42239</v>
      </c>
      <c r="B31" s="28" t="s">
        <v>267</v>
      </c>
      <c r="C31" s="29">
        <v>0</v>
      </c>
      <c r="D31" s="29">
        <v>9300</v>
      </c>
      <c r="E31" s="29">
        <v>8800</v>
      </c>
      <c r="F31" s="29">
        <v>8500</v>
      </c>
      <c r="G31" s="29">
        <f t="shared" si="16"/>
        <v>-800</v>
      </c>
      <c r="H31" s="30">
        <f t="shared" si="2"/>
        <v>-8.6021505376344098</v>
      </c>
    </row>
    <row r="32" spans="1:8" s="4" customFormat="1" ht="20.100000000000001" customHeight="1" x14ac:dyDescent="0.25">
      <c r="A32" s="23">
        <v>4224</v>
      </c>
      <c r="B32" s="24" t="s">
        <v>268</v>
      </c>
      <c r="C32" s="25">
        <f t="shared" ref="C32:G32" si="17">SUM(C33:C35)</f>
        <v>554600</v>
      </c>
      <c r="D32" s="25">
        <f t="shared" si="17"/>
        <v>559600</v>
      </c>
      <c r="E32" s="25">
        <f t="shared" si="17"/>
        <v>521100</v>
      </c>
      <c r="F32" s="25">
        <f t="shared" si="17"/>
        <v>505100</v>
      </c>
      <c r="G32" s="25">
        <f t="shared" si="17"/>
        <v>-54500</v>
      </c>
      <c r="H32" s="26">
        <f t="shared" si="2"/>
        <v>-9.7390993566833455</v>
      </c>
    </row>
    <row r="33" spans="1:8" s="4" customFormat="1" ht="20.100000000000001" customHeight="1" x14ac:dyDescent="0.25">
      <c r="A33" s="27">
        <v>42241</v>
      </c>
      <c r="B33" s="28" t="s">
        <v>269</v>
      </c>
      <c r="C33" s="29">
        <v>24900</v>
      </c>
      <c r="D33" s="29">
        <v>24900</v>
      </c>
      <c r="E33" s="29">
        <v>900</v>
      </c>
      <c r="F33" s="29">
        <v>27100</v>
      </c>
      <c r="G33" s="29">
        <f t="shared" ref="G33:G35" si="18">F33-D33</f>
        <v>2200</v>
      </c>
      <c r="H33" s="30">
        <f t="shared" si="2"/>
        <v>8.8353413654618471</v>
      </c>
    </row>
    <row r="34" spans="1:8" s="4" customFormat="1" ht="20.100000000000001" customHeight="1" x14ac:dyDescent="0.25">
      <c r="A34" s="27">
        <v>422411</v>
      </c>
      <c r="B34" s="28" t="s">
        <v>270</v>
      </c>
      <c r="C34" s="29">
        <v>0</v>
      </c>
      <c r="D34" s="29">
        <v>8300</v>
      </c>
      <c r="E34" s="29">
        <v>8100</v>
      </c>
      <c r="F34" s="29">
        <v>0</v>
      </c>
      <c r="G34" s="29">
        <f t="shared" si="18"/>
        <v>-8300</v>
      </c>
      <c r="H34" s="30">
        <f t="shared" si="2"/>
        <v>-100</v>
      </c>
    </row>
    <row r="35" spans="1:8" s="4" customFormat="1" ht="20.100000000000001" customHeight="1" x14ac:dyDescent="0.25">
      <c r="A35" s="27">
        <v>42242</v>
      </c>
      <c r="B35" s="28" t="s">
        <v>271</v>
      </c>
      <c r="C35" s="29">
        <v>529700</v>
      </c>
      <c r="D35" s="29">
        <v>526400</v>
      </c>
      <c r="E35" s="29">
        <v>512100</v>
      </c>
      <c r="F35" s="29">
        <v>478000</v>
      </c>
      <c r="G35" s="29">
        <f t="shared" si="18"/>
        <v>-48400</v>
      </c>
      <c r="H35" s="30">
        <f t="shared" si="2"/>
        <v>-9.1945288753799392</v>
      </c>
    </row>
    <row r="36" spans="1:8" s="4" customFormat="1" ht="20.100000000000001" customHeight="1" x14ac:dyDescent="0.25">
      <c r="A36" s="23">
        <v>4225</v>
      </c>
      <c r="B36" s="24" t="s">
        <v>272</v>
      </c>
      <c r="C36" s="25">
        <f t="shared" ref="C36:E36" si="19">SUM(C37:C39)</f>
        <v>0</v>
      </c>
      <c r="D36" s="25">
        <f t="shared" si="19"/>
        <v>2700</v>
      </c>
      <c r="E36" s="25">
        <f t="shared" si="19"/>
        <v>3000</v>
      </c>
      <c r="F36" s="25">
        <f t="shared" ref="F36" si="20">SUM(F37:F39)</f>
        <v>460900</v>
      </c>
      <c r="G36" s="25">
        <f>SUM(G37:G39)</f>
        <v>458200</v>
      </c>
      <c r="H36" s="26">
        <f t="shared" si="2"/>
        <v>16970.370370370369</v>
      </c>
    </row>
    <row r="37" spans="1:8" s="4" customFormat="1" ht="20.100000000000001" customHeight="1" x14ac:dyDescent="0.25">
      <c r="A37" s="27">
        <v>42251</v>
      </c>
      <c r="B37" s="28" t="s">
        <v>273</v>
      </c>
      <c r="C37" s="29">
        <v>0</v>
      </c>
      <c r="D37" s="29">
        <v>0</v>
      </c>
      <c r="E37" s="29">
        <v>0</v>
      </c>
      <c r="F37" s="29">
        <v>0</v>
      </c>
      <c r="G37" s="29">
        <f t="shared" ref="G37:G39" si="21">F37-D37</f>
        <v>0</v>
      </c>
      <c r="H37" s="30" t="e">
        <f t="shared" si="2"/>
        <v>#DIV/0!</v>
      </c>
    </row>
    <row r="38" spans="1:8" s="4" customFormat="1" ht="20.100000000000001" customHeight="1" x14ac:dyDescent="0.25">
      <c r="A38" s="27">
        <v>42252</v>
      </c>
      <c r="B38" s="28" t="s">
        <v>274</v>
      </c>
      <c r="C38" s="29">
        <v>0</v>
      </c>
      <c r="D38" s="29">
        <v>2000</v>
      </c>
      <c r="E38" s="29">
        <v>2700</v>
      </c>
      <c r="F38" s="29">
        <v>460900</v>
      </c>
      <c r="G38" s="29">
        <f>F38-D38</f>
        <v>458900</v>
      </c>
      <c r="H38" s="30">
        <f>G38/D38*100</f>
        <v>22945</v>
      </c>
    </row>
    <row r="39" spans="1:8" s="4" customFormat="1" ht="20.100000000000001" customHeight="1" x14ac:dyDescent="0.25">
      <c r="A39" s="27">
        <v>42259</v>
      </c>
      <c r="B39" s="28" t="s">
        <v>275</v>
      </c>
      <c r="C39" s="29">
        <v>0</v>
      </c>
      <c r="D39" s="29">
        <v>700</v>
      </c>
      <c r="E39" s="29">
        <v>300</v>
      </c>
      <c r="F39" s="29">
        <v>0</v>
      </c>
      <c r="G39" s="29">
        <f t="shared" si="21"/>
        <v>-700</v>
      </c>
      <c r="H39" s="30">
        <f t="shared" si="2"/>
        <v>-100</v>
      </c>
    </row>
    <row r="40" spans="1:8" s="4" customFormat="1" ht="20.100000000000001" customHeight="1" x14ac:dyDescent="0.25">
      <c r="A40" s="23">
        <v>4227</v>
      </c>
      <c r="B40" s="24" t="s">
        <v>276</v>
      </c>
      <c r="C40" s="25">
        <f t="shared" ref="C40:G40" si="22">SUM(C41:C43)</f>
        <v>0</v>
      </c>
      <c r="D40" s="25">
        <f t="shared" si="22"/>
        <v>700</v>
      </c>
      <c r="E40" s="25">
        <f t="shared" si="22"/>
        <v>400</v>
      </c>
      <c r="F40" s="25">
        <f t="shared" si="22"/>
        <v>11500</v>
      </c>
      <c r="G40" s="25">
        <f t="shared" si="22"/>
        <v>10800</v>
      </c>
      <c r="H40" s="26">
        <f t="shared" si="2"/>
        <v>1542.8571428571429</v>
      </c>
    </row>
    <row r="41" spans="1:8" s="4" customFormat="1" ht="20.100000000000001" customHeight="1" x14ac:dyDescent="0.25">
      <c r="A41" s="27">
        <v>42271</v>
      </c>
      <c r="B41" s="28" t="s">
        <v>277</v>
      </c>
      <c r="C41" s="29">
        <v>0</v>
      </c>
      <c r="D41" s="29">
        <v>0</v>
      </c>
      <c r="E41" s="29">
        <v>0</v>
      </c>
      <c r="F41" s="29">
        <v>0</v>
      </c>
      <c r="G41" s="29">
        <f t="shared" ref="G41:G43" si="23">F41-D41</f>
        <v>0</v>
      </c>
      <c r="H41" s="30" t="e">
        <f t="shared" si="2"/>
        <v>#DIV/0!</v>
      </c>
    </row>
    <row r="42" spans="1:8" s="4" customFormat="1" ht="20.100000000000001" customHeight="1" x14ac:dyDescent="0.25">
      <c r="A42" s="27">
        <v>42272</v>
      </c>
      <c r="B42" s="28" t="s">
        <v>278</v>
      </c>
      <c r="C42" s="29">
        <v>0</v>
      </c>
      <c r="D42" s="29">
        <v>0</v>
      </c>
      <c r="E42" s="29">
        <v>0</v>
      </c>
      <c r="F42" s="29">
        <v>0</v>
      </c>
      <c r="G42" s="29">
        <f t="shared" si="23"/>
        <v>0</v>
      </c>
      <c r="H42" s="30" t="e">
        <f t="shared" si="2"/>
        <v>#DIV/0!</v>
      </c>
    </row>
    <row r="43" spans="1:8" s="4" customFormat="1" ht="20.100000000000001" customHeight="1" x14ac:dyDescent="0.25">
      <c r="A43" s="27">
        <v>42273</v>
      </c>
      <c r="B43" s="28" t="s">
        <v>279</v>
      </c>
      <c r="C43" s="29">
        <v>0</v>
      </c>
      <c r="D43" s="29">
        <v>700</v>
      </c>
      <c r="E43" s="29">
        <v>400</v>
      </c>
      <c r="F43" s="29">
        <v>11500</v>
      </c>
      <c r="G43" s="29">
        <f t="shared" si="23"/>
        <v>10800</v>
      </c>
      <c r="H43" s="30">
        <f t="shared" si="2"/>
        <v>1542.8571428571429</v>
      </c>
    </row>
    <row r="44" spans="1:8" s="4" customFormat="1" ht="20.100000000000001" customHeight="1" x14ac:dyDescent="0.25">
      <c r="A44" s="19">
        <v>423</v>
      </c>
      <c r="B44" s="20" t="s">
        <v>280</v>
      </c>
      <c r="C44" s="21">
        <f t="shared" ref="C44:G44" si="24">C45</f>
        <v>137600</v>
      </c>
      <c r="D44" s="21">
        <f t="shared" si="24"/>
        <v>137600</v>
      </c>
      <c r="E44" s="21">
        <f t="shared" si="24"/>
        <v>133100</v>
      </c>
      <c r="F44" s="21">
        <f t="shared" si="24"/>
        <v>261200</v>
      </c>
      <c r="G44" s="21">
        <f t="shared" si="24"/>
        <v>123600</v>
      </c>
      <c r="H44" s="22">
        <f t="shared" si="2"/>
        <v>89.825581395348848</v>
      </c>
    </row>
    <row r="45" spans="1:8" s="4" customFormat="1" ht="20.100000000000001" customHeight="1" x14ac:dyDescent="0.25">
      <c r="A45" s="23">
        <v>4231</v>
      </c>
      <c r="B45" s="24" t="s">
        <v>281</v>
      </c>
      <c r="C45" s="25">
        <f t="shared" ref="C45:G45" si="25">SUM(C46:C48)</f>
        <v>137600</v>
      </c>
      <c r="D45" s="25">
        <f t="shared" si="25"/>
        <v>137600</v>
      </c>
      <c r="E45" s="25">
        <f t="shared" si="25"/>
        <v>133100</v>
      </c>
      <c r="F45" s="25">
        <f t="shared" si="25"/>
        <v>261200</v>
      </c>
      <c r="G45" s="25">
        <f t="shared" si="25"/>
        <v>123600</v>
      </c>
      <c r="H45" s="26">
        <f t="shared" si="2"/>
        <v>89.825581395348848</v>
      </c>
    </row>
    <row r="46" spans="1:8" s="4" customFormat="1" ht="20.100000000000001" customHeight="1" x14ac:dyDescent="0.25">
      <c r="A46" s="27">
        <v>42311</v>
      </c>
      <c r="B46" s="28" t="s">
        <v>282</v>
      </c>
      <c r="C46" s="29">
        <v>137600</v>
      </c>
      <c r="D46" s="29">
        <v>137600</v>
      </c>
      <c r="E46" s="29">
        <v>133100</v>
      </c>
      <c r="F46" s="29">
        <v>261200</v>
      </c>
      <c r="G46" s="29">
        <f t="shared" ref="G46:G48" si="26">F46-D46</f>
        <v>123600</v>
      </c>
      <c r="H46" s="30">
        <f t="shared" si="2"/>
        <v>89.825581395348848</v>
      </c>
    </row>
    <row r="47" spans="1:8" s="4" customFormat="1" ht="20.100000000000001" customHeight="1" x14ac:dyDescent="0.25">
      <c r="A47" s="27">
        <v>42313</v>
      </c>
      <c r="B47" s="28" t="s">
        <v>283</v>
      </c>
      <c r="C47" s="29">
        <v>0</v>
      </c>
      <c r="D47" s="29">
        <v>0</v>
      </c>
      <c r="E47" s="29">
        <v>0</v>
      </c>
      <c r="F47" s="29">
        <v>0</v>
      </c>
      <c r="G47" s="29">
        <f t="shared" si="26"/>
        <v>0</v>
      </c>
      <c r="H47" s="30" t="e">
        <f t="shared" si="2"/>
        <v>#DIV/0!</v>
      </c>
    </row>
    <row r="48" spans="1:8" s="4" customFormat="1" ht="20.100000000000001" customHeight="1" x14ac:dyDescent="0.25">
      <c r="A48" s="27">
        <v>42319</v>
      </c>
      <c r="B48" s="28" t="s">
        <v>284</v>
      </c>
      <c r="C48" s="29">
        <v>0</v>
      </c>
      <c r="D48" s="29">
        <v>0</v>
      </c>
      <c r="E48" s="29">
        <v>0</v>
      </c>
      <c r="F48" s="29">
        <v>0</v>
      </c>
      <c r="G48" s="29">
        <f t="shared" si="26"/>
        <v>0</v>
      </c>
      <c r="H48" s="30" t="e">
        <f t="shared" si="2"/>
        <v>#DIV/0!</v>
      </c>
    </row>
    <row r="49" spans="1:8" s="4" customFormat="1" ht="20.100000000000001" customHeight="1" x14ac:dyDescent="0.25">
      <c r="A49" s="19">
        <v>426</v>
      </c>
      <c r="B49" s="20" t="s">
        <v>285</v>
      </c>
      <c r="C49" s="21">
        <f t="shared" ref="C49:G50" si="27">C50</f>
        <v>0</v>
      </c>
      <c r="D49" s="21">
        <f t="shared" si="27"/>
        <v>0</v>
      </c>
      <c r="E49" s="21">
        <f t="shared" si="27"/>
        <v>0</v>
      </c>
      <c r="F49" s="21">
        <f t="shared" si="27"/>
        <v>33800</v>
      </c>
      <c r="G49" s="21">
        <f t="shared" si="27"/>
        <v>33800</v>
      </c>
      <c r="H49" s="22" t="e">
        <f t="shared" si="2"/>
        <v>#DIV/0!</v>
      </c>
    </row>
    <row r="50" spans="1:8" s="4" customFormat="1" ht="20.100000000000001" customHeight="1" x14ac:dyDescent="0.25">
      <c r="A50" s="23">
        <v>4262</v>
      </c>
      <c r="B50" s="24" t="s">
        <v>286</v>
      </c>
      <c r="C50" s="25">
        <f t="shared" si="27"/>
        <v>0</v>
      </c>
      <c r="D50" s="25">
        <f t="shared" si="27"/>
        <v>0</v>
      </c>
      <c r="E50" s="25">
        <f t="shared" si="27"/>
        <v>0</v>
      </c>
      <c r="F50" s="25">
        <f t="shared" si="27"/>
        <v>33800</v>
      </c>
      <c r="G50" s="25">
        <f t="shared" si="27"/>
        <v>33800</v>
      </c>
      <c r="H50" s="26" t="e">
        <f t="shared" si="2"/>
        <v>#DIV/0!</v>
      </c>
    </row>
    <row r="51" spans="1:8" s="4" customFormat="1" ht="20.100000000000001" customHeight="1" x14ac:dyDescent="0.25">
      <c r="A51" s="27">
        <v>42621</v>
      </c>
      <c r="B51" s="28" t="s">
        <v>286</v>
      </c>
      <c r="C51" s="29">
        <v>0</v>
      </c>
      <c r="D51" s="29">
        <v>0</v>
      </c>
      <c r="E51" s="29">
        <v>0</v>
      </c>
      <c r="F51" s="29">
        <v>33800</v>
      </c>
      <c r="G51" s="29">
        <f t="shared" ref="G51" si="28">F51-D51</f>
        <v>33800</v>
      </c>
      <c r="H51" s="30" t="e">
        <f t="shared" si="2"/>
        <v>#DIV/0!</v>
      </c>
    </row>
    <row r="52" spans="1:8" s="4" customFormat="1" ht="20.100000000000001" customHeight="1" x14ac:dyDescent="0.25">
      <c r="A52" s="15">
        <v>45</v>
      </c>
      <c r="B52" s="31" t="s">
        <v>287</v>
      </c>
      <c r="C52" s="17">
        <f>C53+C56</f>
        <v>1015600</v>
      </c>
      <c r="D52" s="17">
        <f t="shared" ref="D52:G52" si="29">D53+D56</f>
        <v>1015600</v>
      </c>
      <c r="E52" s="17">
        <f t="shared" si="29"/>
        <v>305800</v>
      </c>
      <c r="F52" s="17">
        <f t="shared" si="29"/>
        <v>1682300</v>
      </c>
      <c r="G52" s="17">
        <f t="shared" si="29"/>
        <v>666700</v>
      </c>
      <c r="H52" s="18">
        <f t="shared" si="2"/>
        <v>65.645923591965342</v>
      </c>
    </row>
    <row r="53" spans="1:8" s="4" customFormat="1" ht="20.100000000000001" customHeight="1" x14ac:dyDescent="0.25">
      <c r="A53" s="19">
        <v>451</v>
      </c>
      <c r="B53" s="32" t="s">
        <v>288</v>
      </c>
      <c r="C53" s="21">
        <f t="shared" ref="C53:G53" si="30">C54</f>
        <v>199100</v>
      </c>
      <c r="D53" s="21">
        <f t="shared" si="30"/>
        <v>199100</v>
      </c>
      <c r="E53" s="21">
        <f t="shared" si="30"/>
        <v>126200</v>
      </c>
      <c r="F53" s="21">
        <f t="shared" si="30"/>
        <v>1131500</v>
      </c>
      <c r="G53" s="21">
        <f t="shared" si="30"/>
        <v>932400</v>
      </c>
      <c r="H53" s="22">
        <f t="shared" si="2"/>
        <v>468.30738322451032</v>
      </c>
    </row>
    <row r="54" spans="1:8" s="4" customFormat="1" ht="20.100000000000001" customHeight="1" x14ac:dyDescent="0.25">
      <c r="A54" s="23">
        <v>4511</v>
      </c>
      <c r="B54" s="33" t="s">
        <v>288</v>
      </c>
      <c r="C54" s="25">
        <f t="shared" ref="C54:G54" si="31">SUM(C55:C55)</f>
        <v>199100</v>
      </c>
      <c r="D54" s="25">
        <f t="shared" si="31"/>
        <v>199100</v>
      </c>
      <c r="E54" s="25">
        <f t="shared" si="31"/>
        <v>126200</v>
      </c>
      <c r="F54" s="25">
        <f t="shared" si="31"/>
        <v>1131500</v>
      </c>
      <c r="G54" s="25">
        <f t="shared" si="31"/>
        <v>932400</v>
      </c>
      <c r="H54" s="26">
        <f t="shared" si="2"/>
        <v>468.30738322451032</v>
      </c>
    </row>
    <row r="55" spans="1:8" s="4" customFormat="1" ht="20.100000000000001" customHeight="1" x14ac:dyDescent="0.25">
      <c r="A55" s="27">
        <v>45111</v>
      </c>
      <c r="B55" s="34" t="s">
        <v>288</v>
      </c>
      <c r="C55" s="29">
        <v>199100</v>
      </c>
      <c r="D55" s="29">
        <v>199100</v>
      </c>
      <c r="E55" s="29">
        <v>126200</v>
      </c>
      <c r="F55" s="29">
        <v>1131500</v>
      </c>
      <c r="G55" s="29">
        <f t="shared" ref="G55" si="32">F55-D55</f>
        <v>932400</v>
      </c>
      <c r="H55" s="30">
        <f t="shared" si="2"/>
        <v>468.30738322451032</v>
      </c>
    </row>
    <row r="56" spans="1:8" s="4" customFormat="1" ht="20.100000000000001" customHeight="1" x14ac:dyDescent="0.25">
      <c r="A56" s="19">
        <v>454</v>
      </c>
      <c r="B56" s="32" t="s">
        <v>289</v>
      </c>
      <c r="C56" s="21">
        <f t="shared" ref="C56:G57" si="33">C57</f>
        <v>816500</v>
      </c>
      <c r="D56" s="21">
        <f t="shared" si="33"/>
        <v>816500</v>
      </c>
      <c r="E56" s="21">
        <f t="shared" si="33"/>
        <v>179600</v>
      </c>
      <c r="F56" s="21">
        <f t="shared" si="33"/>
        <v>550800</v>
      </c>
      <c r="G56" s="21">
        <f t="shared" si="33"/>
        <v>-265700</v>
      </c>
      <c r="H56" s="22">
        <f t="shared" si="2"/>
        <v>-32.54133496631966</v>
      </c>
    </row>
    <row r="57" spans="1:8" s="4" customFormat="1" ht="20.100000000000001" customHeight="1" x14ac:dyDescent="0.25">
      <c r="A57" s="23">
        <v>4541</v>
      </c>
      <c r="B57" s="33" t="s">
        <v>289</v>
      </c>
      <c r="C57" s="25">
        <f t="shared" si="33"/>
        <v>816500</v>
      </c>
      <c r="D57" s="25">
        <f t="shared" si="33"/>
        <v>816500</v>
      </c>
      <c r="E57" s="25">
        <f t="shared" si="33"/>
        <v>179600</v>
      </c>
      <c r="F57" s="25">
        <f t="shared" si="33"/>
        <v>550800</v>
      </c>
      <c r="G57" s="25">
        <f t="shared" si="33"/>
        <v>-265700</v>
      </c>
      <c r="H57" s="26">
        <f t="shared" si="2"/>
        <v>-32.54133496631966</v>
      </c>
    </row>
    <row r="58" spans="1:8" s="4" customFormat="1" ht="20.100000000000001" customHeight="1" x14ac:dyDescent="0.25">
      <c r="A58" s="27">
        <v>45411</v>
      </c>
      <c r="B58" s="34" t="s">
        <v>289</v>
      </c>
      <c r="C58" s="29">
        <v>816500</v>
      </c>
      <c r="D58" s="29">
        <v>816500</v>
      </c>
      <c r="E58" s="29">
        <v>179600</v>
      </c>
      <c r="F58" s="29">
        <v>550800</v>
      </c>
      <c r="G58" s="29">
        <f t="shared" ref="G58" si="34">F58-D58</f>
        <v>-265700</v>
      </c>
      <c r="H58" s="30">
        <f t="shared" si="2"/>
        <v>-32.54133496631966</v>
      </c>
    </row>
  </sheetData>
  <mergeCells count="1">
    <mergeCell ref="A1:H1"/>
  </mergeCells>
  <pageMargins left="0.70866141732283472" right="0.70866141732283472" top="0.74803149606299213" bottom="0.55118110236220474" header="0.31496062992125984" footer="0.31496062992125984"/>
  <pageSetup paperSize="8" fitToHeight="0" orientation="landscape" r:id="rId1"/>
  <headerFooter>
    <oddHeader>&amp;LUpravno vijeće
29.12.2022.&amp;CFinancijski plan prihoda i rashoda za 2023. godinu &amp;R22. sjednica
Točka 4. dnevnog reda</oddHeader>
    <oddFooter>&amp;LNastavni zavod za javno zdravstvo "Dr. Andrija Štampar"&amp;C&amp;A&amp;R&amp;P/&amp;N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Prihodi 6</vt:lpstr>
      <vt:lpstr>Rashodi 3</vt:lpstr>
      <vt:lpstr>Rashodi 4</vt:lpstr>
      <vt:lpstr>'Prihodi 6'!Ispis_naslova</vt:lpstr>
      <vt:lpstr>'Rashodi 3'!Ispis_naslova</vt:lpstr>
      <vt:lpstr>'Rashodi 4'!Ispis_naslova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2022-12-20T09:45:30Z</cp:lastPrinted>
  <dcterms:created xsi:type="dcterms:W3CDTF">2021-12-18T18:47:50Z</dcterms:created>
  <dcterms:modified xsi:type="dcterms:W3CDTF">2022-12-29T12:27:18Z</dcterms:modified>
</cp:coreProperties>
</file>