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esktop/UV/"/>
    </mc:Choice>
  </mc:AlternateContent>
  <xr:revisionPtr revIDLastSave="0" documentId="8_{07FC0C81-E2BF-4CFC-BF0F-0D557334FD0E}" xr6:coauthVersionLast="47" xr6:coauthVersionMax="47" xr10:uidLastSave="{00000000-0000-0000-0000-000000000000}"/>
  <bookViews>
    <workbookView xWindow="-120" yWindow="-120" windowWidth="29040" windowHeight="15840" xr2:uid="{2577C2F9-80FA-4AA8-B71F-B2D97AF89BF4}"/>
  </bookViews>
  <sheets>
    <sheet name="Prihodi 6" sheetId="1" r:id="rId1"/>
    <sheet name="Rashodi 3" sheetId="2" r:id="rId2"/>
    <sheet name="Rashodi 4" sheetId="3" r:id="rId3"/>
  </sheets>
  <definedNames>
    <definedName name="_xlnm.Print_Titles" localSheetId="0">'Prihodi 6'!$3:$4</definedName>
    <definedName name="_xlnm.Print_Titles" localSheetId="1">'Rashodi 3'!$3:$4</definedName>
    <definedName name="_xlnm.Print_Titles" localSheetId="2">'Rashodi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4" i="2" l="1"/>
  <c r="C140" i="2"/>
  <c r="D53" i="2" l="1"/>
  <c r="E58" i="3" l="1"/>
  <c r="E55" i="3"/>
  <c r="E51" i="3"/>
  <c r="E48" i="3"/>
  <c r="E47" i="3"/>
  <c r="E46" i="3"/>
  <c r="E43" i="3"/>
  <c r="E42" i="3"/>
  <c r="E41" i="3"/>
  <c r="E39" i="3"/>
  <c r="E38" i="3"/>
  <c r="E37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7" i="3"/>
  <c r="E14" i="3"/>
  <c r="E13" i="3"/>
  <c r="E9" i="3"/>
  <c r="D8" i="3"/>
  <c r="D12" i="3"/>
  <c r="D11" i="3" s="1"/>
  <c r="D16" i="3"/>
  <c r="D21" i="3"/>
  <c r="D26" i="3"/>
  <c r="D32" i="3"/>
  <c r="D36" i="3"/>
  <c r="D40" i="3"/>
  <c r="D44" i="3"/>
  <c r="D45" i="3"/>
  <c r="D50" i="3"/>
  <c r="D49" i="3" s="1"/>
  <c r="D54" i="3"/>
  <c r="D53" i="3" s="1"/>
  <c r="D57" i="3"/>
  <c r="D56" i="3" s="1"/>
  <c r="E60" i="1"/>
  <c r="E57" i="1"/>
  <c r="E56" i="1" s="1"/>
  <c r="E55" i="1"/>
  <c r="E54" i="1" s="1"/>
  <c r="E51" i="1"/>
  <c r="E50" i="1" s="1"/>
  <c r="E49" i="1"/>
  <c r="E48" i="1" s="1"/>
  <c r="E46" i="1"/>
  <c r="E45" i="1" s="1"/>
  <c r="E44" i="1"/>
  <c r="E43" i="1" s="1"/>
  <c r="E40" i="1"/>
  <c r="E39" i="1"/>
  <c r="E38" i="1"/>
  <c r="E34" i="1"/>
  <c r="E33" i="1" s="1"/>
  <c r="E32" i="1" s="1"/>
  <c r="E31" i="1"/>
  <c r="E29" i="1"/>
  <c r="E28" i="1" s="1"/>
  <c r="E27" i="1"/>
  <c r="E26" i="1"/>
  <c r="E22" i="1"/>
  <c r="E19" i="1"/>
  <c r="E18" i="1" s="1"/>
  <c r="E17" i="1"/>
  <c r="E16" i="1" s="1"/>
  <c r="E14" i="1"/>
  <c r="E13" i="1" s="1"/>
  <c r="E12" i="1"/>
  <c r="E9" i="1"/>
  <c r="E8" i="1" s="1"/>
  <c r="E7" i="1" s="1"/>
  <c r="D8" i="1"/>
  <c r="D7" i="1" s="1"/>
  <c r="D11" i="1"/>
  <c r="E11" i="1"/>
  <c r="D13" i="1"/>
  <c r="D16" i="1"/>
  <c r="D18" i="1"/>
  <c r="D21" i="1"/>
  <c r="D20" i="1" s="1"/>
  <c r="E21" i="1"/>
  <c r="E20" i="1" s="1"/>
  <c r="D25" i="1"/>
  <c r="D28" i="1"/>
  <c r="D30" i="1"/>
  <c r="E30" i="1"/>
  <c r="D33" i="1"/>
  <c r="D32" i="1" s="1"/>
  <c r="D37" i="1"/>
  <c r="D36" i="1" s="1"/>
  <c r="D35" i="1" s="1"/>
  <c r="D43" i="1"/>
  <c r="D45" i="1"/>
  <c r="D48" i="1"/>
  <c r="D50" i="1"/>
  <c r="D54" i="1"/>
  <c r="D56" i="1"/>
  <c r="D53" i="1" s="1"/>
  <c r="D59" i="1"/>
  <c r="D58" i="1" s="1"/>
  <c r="E59" i="1"/>
  <c r="E58" i="1" s="1"/>
  <c r="E214" i="2"/>
  <c r="E213" i="2"/>
  <c r="E210" i="2"/>
  <c r="E209" i="2" s="1"/>
  <c r="E208" i="2" s="1"/>
  <c r="E207" i="2" s="1"/>
  <c r="E206" i="2"/>
  <c r="E205" i="2"/>
  <c r="E203" i="2"/>
  <c r="E202" i="2" s="1"/>
  <c r="E201" i="2"/>
  <c r="E200" i="2"/>
  <c r="E197" i="2"/>
  <c r="E196" i="2"/>
  <c r="E193" i="2"/>
  <c r="E191" i="2" s="1"/>
  <c r="E192" i="2"/>
  <c r="E190" i="2"/>
  <c r="E189" i="2" s="1"/>
  <c r="E188" i="2"/>
  <c r="E187" i="2"/>
  <c r="E183" i="2" s="1"/>
  <c r="E186" i="2"/>
  <c r="E185" i="2"/>
  <c r="E184" i="2"/>
  <c r="E182" i="2"/>
  <c r="E181" i="2"/>
  <c r="E180" i="2"/>
  <c r="E178" i="2"/>
  <c r="E176" i="2"/>
  <c r="E175" i="2"/>
  <c r="E174" i="2"/>
  <c r="E173" i="2"/>
  <c r="E171" i="2"/>
  <c r="E169" i="2" s="1"/>
  <c r="E170" i="2"/>
  <c r="E167" i="2"/>
  <c r="E166" i="2"/>
  <c r="E163" i="2"/>
  <c r="E162" i="2"/>
  <c r="E161" i="2"/>
  <c r="E160" i="2"/>
  <c r="E159" i="2"/>
  <c r="E157" i="2"/>
  <c r="E156" i="2"/>
  <c r="E155" i="2"/>
  <c r="E153" i="2"/>
  <c r="E152" i="2"/>
  <c r="E151" i="2"/>
  <c r="E150" i="2"/>
  <c r="E149" i="2"/>
  <c r="E148" i="2"/>
  <c r="E146" i="2"/>
  <c r="E145" i="2"/>
  <c r="E143" i="2"/>
  <c r="E142" i="2"/>
  <c r="E141" i="2"/>
  <c r="E139" i="2"/>
  <c r="E137" i="2"/>
  <c r="E136" i="2"/>
  <c r="E135" i="2"/>
  <c r="E133" i="2"/>
  <c r="E131" i="2"/>
  <c r="E130" i="2"/>
  <c r="E129" i="2"/>
  <c r="E128" i="2"/>
  <c r="E127" i="2"/>
  <c r="E125" i="2"/>
  <c r="E124" i="2"/>
  <c r="E123" i="2"/>
  <c r="E122" i="2"/>
  <c r="E120" i="2"/>
  <c r="E119" i="2"/>
  <c r="E118" i="2"/>
  <c r="E117" i="2"/>
  <c r="E115" i="2"/>
  <c r="E113" i="2"/>
  <c r="E111" i="2"/>
  <c r="E110" i="2"/>
  <c r="E108" i="2"/>
  <c r="E107" i="2"/>
  <c r="E106" i="2"/>
  <c r="E104" i="2"/>
  <c r="E103" i="2"/>
  <c r="E102" i="2"/>
  <c r="E99" i="2"/>
  <c r="E98" i="2"/>
  <c r="E97" i="2"/>
  <c r="E94" i="2"/>
  <c r="E92" i="2"/>
  <c r="E91" i="2"/>
  <c r="E89" i="2"/>
  <c r="E88" i="2"/>
  <c r="E86" i="2"/>
  <c r="E85" i="2"/>
  <c r="E84" i="2"/>
  <c r="E83" i="2"/>
  <c r="E81" i="2"/>
  <c r="E80" i="2" s="1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7" i="2"/>
  <c r="E56" i="2"/>
  <c r="E54" i="2"/>
  <c r="E53" i="2" s="1"/>
  <c r="E52" i="2"/>
  <c r="E51" i="2"/>
  <c r="E48" i="2"/>
  <c r="E47" i="2" s="1"/>
  <c r="E46" i="2"/>
  <c r="E45" i="2"/>
  <c r="E43" i="2"/>
  <c r="E42" i="2" s="1"/>
  <c r="E41" i="2"/>
  <c r="E40" i="2"/>
  <c r="E39" i="2"/>
  <c r="E38" i="2"/>
  <c r="E37" i="2"/>
  <c r="E36" i="2"/>
  <c r="E35" i="2"/>
  <c r="E31" i="2"/>
  <c r="E29" i="2" s="1"/>
  <c r="E30" i="2"/>
  <c r="E28" i="2"/>
  <c r="E26" i="2" s="1"/>
  <c r="E27" i="2"/>
  <c r="E24" i="2"/>
  <c r="E23" i="2"/>
  <c r="E22" i="2"/>
  <c r="E21" i="2"/>
  <c r="E20" i="2"/>
  <c r="E19" i="2"/>
  <c r="E18" i="2"/>
  <c r="E15" i="2"/>
  <c r="E13" i="2"/>
  <c r="E12" i="2" s="1"/>
  <c r="E11" i="2"/>
  <c r="E9" i="2"/>
  <c r="E8" i="2" s="1"/>
  <c r="D8" i="2"/>
  <c r="D10" i="2"/>
  <c r="E10" i="2"/>
  <c r="D12" i="2"/>
  <c r="D14" i="2"/>
  <c r="E14" i="2"/>
  <c r="D17" i="2"/>
  <c r="D16" i="2" s="1"/>
  <c r="D26" i="2"/>
  <c r="D29" i="2"/>
  <c r="D34" i="2"/>
  <c r="D42" i="2"/>
  <c r="D44" i="2"/>
  <c r="D47" i="2"/>
  <c r="D55" i="2"/>
  <c r="D59" i="2"/>
  <c r="D80" i="2"/>
  <c r="D82" i="2"/>
  <c r="D87" i="2"/>
  <c r="D90" i="2"/>
  <c r="D93" i="2"/>
  <c r="D96" i="2"/>
  <c r="D101" i="2"/>
  <c r="D105" i="2"/>
  <c r="D109" i="2"/>
  <c r="D112" i="2"/>
  <c r="D114" i="2"/>
  <c r="D121" i="2"/>
  <c r="D116" i="2" s="1"/>
  <c r="D126" i="2"/>
  <c r="D134" i="2"/>
  <c r="D138" i="2"/>
  <c r="D147" i="2"/>
  <c r="D140" i="2" s="1"/>
  <c r="D154" i="2"/>
  <c r="D158" i="2"/>
  <c r="D165" i="2"/>
  <c r="D164" i="2" s="1"/>
  <c r="D169" i="2"/>
  <c r="D172" i="2"/>
  <c r="D177" i="2"/>
  <c r="E177" i="2"/>
  <c r="D179" i="2"/>
  <c r="D183" i="2"/>
  <c r="D189" i="2"/>
  <c r="D191" i="2"/>
  <c r="D195" i="2"/>
  <c r="D199" i="2"/>
  <c r="D202" i="2"/>
  <c r="D204" i="2"/>
  <c r="E204" i="2"/>
  <c r="D209" i="2"/>
  <c r="D208" i="2" s="1"/>
  <c r="D207" i="2" s="1"/>
  <c r="D212" i="2"/>
  <c r="D211" i="2" s="1"/>
  <c r="E212" i="2"/>
  <c r="E211" i="2" s="1"/>
  <c r="E121" i="2" l="1"/>
  <c r="E112" i="2"/>
  <c r="E199" i="2"/>
  <c r="E134" i="2"/>
  <c r="D132" i="2"/>
  <c r="E138" i="2"/>
  <c r="E165" i="2"/>
  <c r="E164" i="2" s="1"/>
  <c r="E195" i="2"/>
  <c r="E114" i="2"/>
  <c r="E96" i="2"/>
  <c r="E93" i="2"/>
  <c r="E90" i="2"/>
  <c r="D15" i="3"/>
  <c r="D10" i="3" s="1"/>
  <c r="E147" i="2"/>
  <c r="D198" i="2"/>
  <c r="E55" i="2"/>
  <c r="E50" i="2" s="1"/>
  <c r="E25" i="2"/>
  <c r="E34" i="2"/>
  <c r="E82" i="2"/>
  <c r="D25" i="2"/>
  <c r="E87" i="2"/>
  <c r="E101" i="2"/>
  <c r="D15" i="1"/>
  <c r="E25" i="1"/>
  <c r="D47" i="1"/>
  <c r="D7" i="3"/>
  <c r="D52" i="3"/>
  <c r="D10" i="1"/>
  <c r="E53" i="1"/>
  <c r="D24" i="1"/>
  <c r="D23" i="1"/>
  <c r="E37" i="1"/>
  <c r="E36" i="1" s="1"/>
  <c r="E35" i="1" s="1"/>
  <c r="D42" i="1"/>
  <c r="E24" i="1"/>
  <c r="E23" i="1" s="1"/>
  <c r="E47" i="1"/>
  <c r="E10" i="1"/>
  <c r="E42" i="1"/>
  <c r="E15" i="1"/>
  <c r="D6" i="1"/>
  <c r="E52" i="1"/>
  <c r="D52" i="1"/>
  <c r="E126" i="2"/>
  <c r="E116" i="2"/>
  <c r="E109" i="2"/>
  <c r="E105" i="2"/>
  <c r="D100" i="2"/>
  <c r="E59" i="2"/>
  <c r="E58" i="2" s="1"/>
  <c r="D58" i="2"/>
  <c r="D50" i="2"/>
  <c r="E44" i="2"/>
  <c r="D33" i="2"/>
  <c r="E17" i="2"/>
  <c r="E16" i="2" s="1"/>
  <c r="D7" i="2"/>
  <c r="E154" i="2"/>
  <c r="E158" i="2"/>
  <c r="E172" i="2"/>
  <c r="E179" i="2"/>
  <c r="D168" i="2"/>
  <c r="D194" i="2"/>
  <c r="E198" i="2"/>
  <c r="E194" i="2" s="1"/>
  <c r="E7" i="2"/>
  <c r="C8" i="3"/>
  <c r="C7" i="3" s="1"/>
  <c r="C6" i="3" s="1"/>
  <c r="C12" i="3"/>
  <c r="C16" i="3"/>
  <c r="E16" i="3" s="1"/>
  <c r="C21" i="3"/>
  <c r="E21" i="3" s="1"/>
  <c r="C26" i="3"/>
  <c r="E26" i="3" s="1"/>
  <c r="C32" i="3"/>
  <c r="E32" i="3" s="1"/>
  <c r="C36" i="3"/>
  <c r="E36" i="3" s="1"/>
  <c r="C40" i="3"/>
  <c r="E40" i="3" s="1"/>
  <c r="C45" i="3"/>
  <c r="C50" i="3"/>
  <c r="C54" i="3"/>
  <c r="C57" i="3"/>
  <c r="D41" i="1" l="1"/>
  <c r="D95" i="2"/>
  <c r="E168" i="2"/>
  <c r="D6" i="2"/>
  <c r="E132" i="2"/>
  <c r="E33" i="2"/>
  <c r="E140" i="2"/>
  <c r="E100" i="2"/>
  <c r="C49" i="3"/>
  <c r="E49" i="3" s="1"/>
  <c r="E50" i="3"/>
  <c r="C11" i="3"/>
  <c r="E11" i="3" s="1"/>
  <c r="E12" i="3"/>
  <c r="E8" i="3"/>
  <c r="C44" i="3"/>
  <c r="E44" i="3" s="1"/>
  <c r="E45" i="3"/>
  <c r="D49" i="2"/>
  <c r="D32" i="2" s="1"/>
  <c r="D5" i="2" s="1"/>
  <c r="C56" i="3"/>
  <c r="E56" i="3" s="1"/>
  <c r="E57" i="3"/>
  <c r="C53" i="3"/>
  <c r="E53" i="3" s="1"/>
  <c r="E54" i="3"/>
  <c r="D6" i="3"/>
  <c r="E7" i="3"/>
  <c r="E6" i="1"/>
  <c r="E5" i="1" s="1"/>
  <c r="E41" i="1"/>
  <c r="D5" i="1"/>
  <c r="E49" i="2"/>
  <c r="E6" i="2"/>
  <c r="C15" i="3"/>
  <c r="E15" i="3" s="1"/>
  <c r="E95" i="2" l="1"/>
  <c r="C52" i="3"/>
  <c r="E52" i="3" s="1"/>
  <c r="E6" i="3"/>
  <c r="D5" i="3"/>
  <c r="E32" i="2"/>
  <c r="E5" i="2" s="1"/>
  <c r="C10" i="3"/>
  <c r="E10" i="3" l="1"/>
  <c r="C5" i="3"/>
  <c r="E5" i="3" s="1"/>
  <c r="C93" i="2"/>
  <c r="C8" i="2" l="1"/>
  <c r="C10" i="2"/>
  <c r="C12" i="2"/>
  <c r="C14" i="2"/>
  <c r="C17" i="2"/>
  <c r="C26" i="2"/>
  <c r="C29" i="2"/>
  <c r="C34" i="2"/>
  <c r="C42" i="2"/>
  <c r="C44" i="2"/>
  <c r="C47" i="2"/>
  <c r="C53" i="2"/>
  <c r="C55" i="2"/>
  <c r="C59" i="2"/>
  <c r="C80" i="2"/>
  <c r="C82" i="2"/>
  <c r="C87" i="2"/>
  <c r="C90" i="2"/>
  <c r="C96" i="2"/>
  <c r="C101" i="2"/>
  <c r="C105" i="2"/>
  <c r="C109" i="2"/>
  <c r="C112" i="2"/>
  <c r="C114" i="2"/>
  <c r="C121" i="2"/>
  <c r="C126" i="2"/>
  <c r="C134" i="2"/>
  <c r="C138" i="2"/>
  <c r="C147" i="2"/>
  <c r="C154" i="2"/>
  <c r="C158" i="2"/>
  <c r="C165" i="2"/>
  <c r="C169" i="2"/>
  <c r="C172" i="2"/>
  <c r="C177" i="2"/>
  <c r="C179" i="2"/>
  <c r="C183" i="2"/>
  <c r="C189" i="2"/>
  <c r="C191" i="2"/>
  <c r="C195" i="2"/>
  <c r="C199" i="2"/>
  <c r="C202" i="2"/>
  <c r="C204" i="2"/>
  <c r="C209" i="2"/>
  <c r="C212" i="2"/>
  <c r="C208" i="2" l="1"/>
  <c r="C164" i="2"/>
  <c r="C116" i="2"/>
  <c r="C16" i="2"/>
  <c r="C211" i="2"/>
  <c r="C50" i="2"/>
  <c r="C7" i="2"/>
  <c r="C25" i="2"/>
  <c r="C198" i="2"/>
  <c r="C33" i="2"/>
  <c r="C58" i="2"/>
  <c r="C100" i="2"/>
  <c r="C132" i="2"/>
  <c r="C168" i="2"/>
  <c r="C207" i="2" l="1"/>
  <c r="C194" i="2"/>
  <c r="C49" i="2"/>
  <c r="C6" i="2"/>
  <c r="C95" i="2"/>
  <c r="C32" i="2" l="1"/>
  <c r="C5" i="2" l="1"/>
  <c r="C8" i="1" l="1"/>
  <c r="C11" i="1"/>
  <c r="C13" i="1"/>
  <c r="C16" i="1"/>
  <c r="C18" i="1"/>
  <c r="C21" i="1"/>
  <c r="C25" i="1"/>
  <c r="C28" i="1"/>
  <c r="C30" i="1"/>
  <c r="C33" i="1"/>
  <c r="C37" i="1"/>
  <c r="C43" i="1"/>
  <c r="C45" i="1"/>
  <c r="C48" i="1"/>
  <c r="C50" i="1"/>
  <c r="C54" i="1"/>
  <c r="C56" i="1"/>
  <c r="C59" i="1"/>
  <c r="C7" i="1" l="1"/>
  <c r="C58" i="1"/>
  <c r="C36" i="1"/>
  <c r="C32" i="1"/>
  <c r="C20" i="1"/>
  <c r="C15" i="1"/>
  <c r="C10" i="1"/>
  <c r="C53" i="1"/>
  <c r="C47" i="1"/>
  <c r="C42" i="1"/>
  <c r="C24" i="1"/>
  <c r="C6" i="1" l="1"/>
  <c r="C52" i="1"/>
  <c r="C41" i="1"/>
  <c r="C35" i="1"/>
  <c r="C23" i="1"/>
  <c r="C5" i="1" l="1"/>
</calcChain>
</file>

<file path=xl/sharedStrings.xml><?xml version="1.0" encoding="utf-8"?>
<sst xmlns="http://schemas.openxmlformats.org/spreadsheetml/2006/main" count="343" uniqueCount="298">
  <si>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</si>
  <si>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</si>
  <si>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</si>
  <si>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</si>
  <si>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</si>
  <si>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</si>
  <si>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</si>
  <si>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</si>
  <si>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</si>
  <si>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</si>
  <si>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</si>
  <si>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</si>
  <si>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</si>
  <si>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</si>
  <si>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</si>
  <si>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</si>
  <si>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</si>
  <si>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</si>
  <si>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</si>
  <si>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</si>
  <si>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</si>
  <si>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</si>
  <si>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</si>
  <si>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</si>
  <si>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</si>
  <si>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</si>
  <si>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</si>
  <si>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</si>
  <si>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</si>
  <si>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</si>
  <si>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</si>
  <si>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</si>
  <si>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</si>
  <si>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</si>
  <si>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</si>
  <si>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</si>
  <si>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</si>
  <si>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</si>
  <si>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Kapitalne donacije</t>
  </si>
  <si>
    <t>Kapitalne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</si>
  <si>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</si>
  <si>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</si>
  <si>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</si>
  <si>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</si>
  <si>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</si>
  <si>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</si>
  <si>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</si>
  <si>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</si>
  <si>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</si>
  <si>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</si>
  <si>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</si>
  <si>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</si>
  <si>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</si>
  <si>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</si>
  <si>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</si>
  <si>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</si>
  <si>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</si>
  <si>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</si>
  <si>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</si>
  <si>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</si>
  <si>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</si>
  <si>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</si>
  <si>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31219</t>
  </si>
  <si>
    <t>Ostali nenavedeni rashodi za zaposlene</t>
  </si>
  <si>
    <t>Doprinosi na plaće</t>
  </si>
  <si>
    <t>Doprinosi za obvezno zdravstveno osiguranje</t>
  </si>
  <si>
    <t>Doprinosi za obvezno zdravstveno osiguranje zaštite zdravlja na radu</t>
  </si>
  <si>
    <t>Doprinosi za obvezno osiguranje u slučaju nezaposlenosti</t>
  </si>
  <si>
    <t>Poseban doprinos za poticanje zapošljavanja osoba s invaliditetom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</si>
  <si>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</si>
  <si>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</si>
  <si>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</si>
  <si>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</si>
  <si>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</si>
  <si>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</si>
  <si>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</si>
  <si>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</si>
  <si>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</si>
  <si>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</si>
  <si>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</si>
  <si>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</si>
  <si>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</si>
  <si>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</si>
  <si>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</si>
  <si>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</si>
  <si>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</si>
  <si>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</si>
  <si>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</si>
  <si>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</si>
  <si>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</si>
  <si>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</si>
  <si>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</si>
  <si>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</si>
  <si>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</si>
  <si>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</si>
  <si>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</si>
  <si>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</si>
  <si>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</si>
  <si>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</si>
  <si>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</si>
  <si>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diskovi</t>
  </si>
  <si>
    <t>Osnovni materijal i sirovine - testovi za mikrobiologiju</t>
  </si>
  <si>
    <t>Osnovni materijal i sirovine - podloge za mikrobiologiju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</si>
  <si>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</si>
  <si>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</si>
  <si>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</si>
  <si>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laboratorijski staklo</t>
  </si>
  <si>
    <t>Osnovni materijal i sirovine - laboratorijska plastika</t>
  </si>
  <si>
    <t>Osnovni materijal i sirovine - potrošni laboratorijski materijal</t>
  </si>
  <si>
    <t>Osnovni materijal i sirovine - sredstva za DDD</t>
  </si>
  <si>
    <t>Osnovni materijal i sirovine - molekularna mikrobiologija</t>
  </si>
  <si>
    <t>Osnovni materijal i sirovine - test pločice za droge</t>
  </si>
  <si>
    <t>Osnovni materijal i sirovine - mobilna mamografija</t>
  </si>
  <si>
    <t>Osnovni materijal i sirovine - obrasci</t>
  </si>
  <si>
    <t>Osnovni materijal i sirovine - serološka dijagnostika</t>
  </si>
  <si>
    <t>Osnovni materijal i sirovine - potrošni materijal za preventivnu medicinu</t>
  </si>
  <si>
    <t>Osnovni materijal i sirovine - standardi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</si>
  <si>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</si>
  <si>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</si>
  <si>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</si>
  <si>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</si>
  <si>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</si>
  <si>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</si>
  <si>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</si>
  <si>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</si>
  <si>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</si>
  <si>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</si>
  <si>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</si>
  <si>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</si>
  <si>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</si>
  <si>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</si>
  <si>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</si>
  <si>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</si>
  <si>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</si>
  <si>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</si>
  <si>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</si>
  <si>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</si>
  <si>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</si>
  <si>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</si>
  <si>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</si>
  <si>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</si>
  <si>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</si>
  <si>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</si>
  <si>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</si>
  <si>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</si>
  <si>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</si>
  <si>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</si>
  <si>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</si>
  <si>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</si>
  <si>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</si>
  <si>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</si>
  <si>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</si>
  <si>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</si>
  <si>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</si>
  <si>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</si>
  <si>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</si>
  <si>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</si>
  <si>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</si>
  <si>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</si>
  <si>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</si>
  <si>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</si>
  <si>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</si>
  <si>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</si>
  <si>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</si>
  <si>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</si>
  <si>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</si>
  <si>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</si>
  <si>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</si>
  <si>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</si>
  <si>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</si>
  <si>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</si>
  <si>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</si>
  <si>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</si>
  <si>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</si>
  <si>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Laboratorijske usluge -Eko Karta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</si>
  <si>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</si>
  <si>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</si>
  <si>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</si>
  <si>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</si>
  <si>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</si>
  <si>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</si>
  <si>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vještaćenja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</si>
  <si>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</si>
  <si>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</si>
  <si>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</si>
  <si>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</si>
  <si>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</si>
  <si>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</si>
  <si>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</si>
  <si>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</si>
  <si>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</si>
  <si>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</si>
  <si>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</si>
  <si>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</si>
  <si>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</si>
  <si>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</si>
  <si>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</si>
  <si>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</si>
  <si>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</si>
  <si>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</si>
  <si>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</si>
  <si>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troškova službenog puta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</si>
  <si>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</si>
  <si>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</si>
  <si>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</si>
  <si>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</si>
  <si>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Naknade članovima povjerenstava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</si>
  <si>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</si>
  <si>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</si>
  <si>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</si>
  <si>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</si>
  <si>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</si>
  <si>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</si>
  <si>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</si>
  <si>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</si>
  <si>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</si>
  <si>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</si>
  <si>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</si>
  <si>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</si>
  <si>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</si>
  <si>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</si>
  <si>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</si>
  <si>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</si>
  <si>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</si>
  <si>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</si>
  <si>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</si>
  <si>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Kamate za primljene kredite i zajmove</t>
  </si>
  <si>
    <t>Kamate za primljene kredite od tuzemnih kreditnih institucija izvan javnog sektora</t>
  </si>
  <si>
    <t>Kamate za primljene kredite od tuzemnih kreditnih institucija- nerealizirane</t>
  </si>
  <si>
    <t>Ostali financijski rashodi</t>
  </si>
  <si>
    <t>Bankarske usluge i usluge platnog prometa</t>
  </si>
  <si>
    <t>Usluge banaka</t>
  </si>
  <si>
    <t>Usluge platnog prometa</t>
  </si>
  <si>
    <t>Negativne tečajne razlike i razlike zbog primjene valitne klauzule</t>
  </si>
  <si>
    <t>Negativne tečajne razlike</t>
  </si>
  <si>
    <t>Zatezne kamate</t>
  </si>
  <si>
    <t>Zatezne kamate iz poslovnih odnosa</t>
  </si>
  <si>
    <t>Ostale zatezne kamate</t>
  </si>
  <si>
    <t>Pomoći dane u inozemstvo i unutar općeg proračuna</t>
  </si>
  <si>
    <t>Ostali rashodi</t>
  </si>
  <si>
    <t>38117</t>
  </si>
  <si>
    <t xml:space="preserve">Tekuće donacije građanima i kućanstvima  </t>
  </si>
  <si>
    <t>38129</t>
  </si>
  <si>
    <t>Ostale tekuće donacije u naravi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</si>
  <si>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</si>
  <si>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</si>
  <si>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</si>
  <si>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</si>
  <si>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</si>
  <si>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</si>
  <si>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</si>
  <si>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</si>
  <si>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</si>
  <si>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</si>
  <si>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</si>
  <si>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</si>
  <si>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</si>
  <si>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</si>
  <si>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</si>
  <si>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</si>
  <si>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</si>
  <si>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</si>
  <si>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</si>
  <si>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</si>
  <si>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</si>
  <si>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</si>
  <si>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</si>
  <si>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</si>
  <si>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</si>
  <si>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</si>
  <si>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</si>
  <si>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</si>
  <si>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</si>
  <si>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</si>
  <si>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</si>
  <si>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</si>
  <si>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</si>
  <si>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</si>
  <si>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</si>
  <si>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</si>
  <si>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</si>
  <si>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Prijevozna sredstva</t>
  </si>
  <si>
    <t>Prijevozna sredstva u cestovnom prometu</t>
  </si>
  <si>
    <t>Osobni automobili</t>
  </si>
  <si>
    <t>Kombi vozila</t>
  </si>
  <si>
    <t>Ostala prijevozna sredstva u cestovnom prometu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</si>
  <si>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</si>
  <si>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</si>
  <si>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</si>
  <si>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</si>
  <si>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Dodatna ulaganja u ostalu nefinancijsku imovinu</t>
  </si>
  <si>
    <t>Plan 2022</t>
  </si>
  <si>
    <t>Povećanje / smanjenje</t>
  </si>
  <si>
    <t>Novi plan 2022</t>
  </si>
  <si>
    <t>PLAN PRIHODA POSLOVANJA ZA 2022. GODINU - I. Rebalans</t>
  </si>
  <si>
    <t>PLAN RASHODA POSLOVANJA ZA 2022. GODINU - I. Rebalans</t>
  </si>
  <si>
    <t>PLAN RASHODA ZA NABAVU NEFINANCIJSKE IMOVINE ZA 2022. GODINU - I. Rebalans</t>
  </si>
  <si>
    <t>Revizorske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</si>
</sst>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72">
    <xf numFmtId="0" fontId="0" fillId="0" borderId="0" xfId="0"/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4" fillId="0" borderId="0" xfId="0" applyNumberFormat="1" applyFont="1" applyFill="1"/>
    <xf numFmtId="0" fontId="4" fillId="0" borderId="0" xfId="0" applyFont="1" applyFill="1"/>
    <xf numFmtId="3" fontId="3" fillId="0" borderId="3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13" borderId="3" xfId="0" applyFont="1" applyFill="1" applyBorder="1" applyAlignment="1">
      <alignment horizontal="right" vertical="center"/>
    </xf>
    <xf numFmtId="0" fontId="5" fillId="13" borderId="3" xfId="0" applyFont="1" applyFill="1" applyBorder="1" applyAlignment="1">
      <alignment vertical="center"/>
    </xf>
    <xf numFmtId="3" fontId="5" fillId="13" borderId="3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0" fontId="3" fillId="0" borderId="0" xfId="0" applyFont="1"/>
    <xf numFmtId="0" fontId="5" fillId="14" borderId="3" xfId="0" applyFont="1" applyFill="1" applyBorder="1" applyAlignment="1">
      <alignment horizontal="right" vertical="center"/>
    </xf>
    <xf numFmtId="0" fontId="5" fillId="14" borderId="3" xfId="0" applyFont="1" applyFill="1" applyBorder="1" applyAlignment="1">
      <alignment vertical="center"/>
    </xf>
    <xf numFmtId="3" fontId="5" fillId="14" borderId="3" xfId="0" applyNumberFormat="1" applyFont="1" applyFill="1" applyBorder="1" applyAlignment="1">
      <alignment horizontal="right" vertical="center"/>
    </xf>
    <xf numFmtId="0" fontId="5" fillId="11" borderId="3" xfId="0" applyFont="1" applyFill="1" applyBorder="1" applyAlignment="1">
      <alignment horizontal="right" vertical="center"/>
    </xf>
    <xf numFmtId="0" fontId="5" fillId="11" borderId="3" xfId="0" applyFont="1" applyFill="1" applyBorder="1" applyAlignment="1">
      <alignment vertical="center"/>
    </xf>
    <xf numFmtId="3" fontId="5" fillId="11" borderId="3" xfId="0" applyNumberFormat="1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right" vertical="center"/>
    </xf>
    <xf numFmtId="0" fontId="5" fillId="12" borderId="3" xfId="0" applyFont="1" applyFill="1" applyBorder="1" applyAlignment="1">
      <alignment vertical="center"/>
    </xf>
    <xf numFmtId="3" fontId="5" fillId="12" borderId="3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5" fillId="0" borderId="0" xfId="0" applyFont="1"/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5" fillId="14" borderId="3" xfId="0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11" borderId="3" xfId="0" applyFont="1" applyFill="1" applyBorder="1" applyAlignment="1">
      <alignment horizontal="left" vertical="center"/>
    </xf>
    <xf numFmtId="0" fontId="5" fillId="1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13" borderId="3" xfId="0" applyNumberFormat="1" applyFont="1" applyFill="1" applyBorder="1" applyAlignment="1">
      <alignment vertical="center"/>
    </xf>
    <xf numFmtId="3" fontId="5" fillId="14" borderId="3" xfId="0" applyNumberFormat="1" applyFont="1" applyFill="1" applyBorder="1" applyAlignment="1">
      <alignment vertical="center"/>
    </xf>
    <xf numFmtId="3" fontId="5" fillId="11" borderId="3" xfId="0" applyNumberFormat="1" applyFont="1" applyFill="1" applyBorder="1" applyAlignment="1">
      <alignment vertical="center"/>
    </xf>
    <xf numFmtId="3" fontId="5" fillId="12" borderId="3" xfId="0" applyNumberFormat="1" applyFont="1" applyFill="1" applyBorder="1" applyAlignment="1">
      <alignment vertical="center"/>
    </xf>
    <xf numFmtId="0" fontId="5" fillId="15" borderId="3" xfId="0" applyFont="1" applyFill="1" applyBorder="1" applyAlignment="1">
      <alignment horizontal="right" vertical="center"/>
    </xf>
    <xf numFmtId="0" fontId="5" fillId="15" borderId="3" xfId="0" applyFont="1" applyFill="1" applyBorder="1" applyAlignment="1">
      <alignment vertical="center"/>
    </xf>
    <xf numFmtId="3" fontId="5" fillId="15" borderId="3" xfId="0" applyNumberFormat="1" applyFont="1" applyFill="1" applyBorder="1" applyAlignment="1">
      <alignment vertical="center"/>
    </xf>
    <xf numFmtId="3" fontId="4" fillId="0" borderId="0" xfId="0" applyNumberFormat="1" applyFont="1"/>
    <xf numFmtId="0" fontId="3" fillId="9" borderId="3" xfId="0" applyFont="1" applyFill="1" applyBorder="1" applyAlignment="1">
      <alignment vertical="center"/>
    </xf>
    <xf numFmtId="3" fontId="3" fillId="9" borderId="3" xfId="0" applyNumberFormat="1" applyFont="1" applyFill="1" applyBorder="1" applyAlignment="1">
      <alignment vertical="center"/>
    </xf>
    <xf numFmtId="0" fontId="3" fillId="12" borderId="3" xfId="0" applyFont="1" applyFill="1" applyBorder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3" fontId="5" fillId="6" borderId="3" xfId="0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3" fontId="5" fillId="7" borderId="3" xfId="0" applyNumberFormat="1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3" fontId="5" fillId="8" borderId="3" xfId="0" applyNumberFormat="1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3" fontId="5" fillId="10" borderId="3" xfId="0" applyNumberFormat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tabColor theme="9" tint="0.39997558519241921"/>
    <pageSetUpPr fitToPage="1"/>
  </sheetPr>
  <dimension ref="A1:F60"/>
  <sheetViews>
    <sheetView tabSelected="1" workbookViewId="0">
      <selection activeCell="I10" sqref="I10"/>
    </sheetView>
  </sheetViews>
  <sheetFormatPr defaultRowHeight="15" x14ac:dyDescent="0.25"/>
  <cols>
    <col min="1" max="1" width="10.7109375" style="21" customWidth="1"/>
    <col min="2" max="2" width="60.7109375" style="21" customWidth="1"/>
    <col min="3" max="5" width="20.7109375" style="21" customWidth="1"/>
    <col min="6" max="16384" width="9.140625" style="43"/>
  </cols>
  <sheetData>
    <row r="1" spans="1:6" ht="20.100000000000001" customHeight="1" thickBot="1" x14ac:dyDescent="0.3">
      <c r="A1" s="70" t="s">
        <v>294</v>
      </c>
      <c r="B1" s="70"/>
      <c r="C1" s="70"/>
      <c r="D1" s="70"/>
      <c r="E1" s="70"/>
    </row>
    <row r="2" spans="1:6" ht="15.75" thickTop="1" x14ac:dyDescent="0.25"/>
    <row r="3" spans="1:6" ht="25.5" x14ac:dyDescent="0.25">
      <c r="A3" s="11" t="s">
        <v>0</v>
      </c>
      <c r="B3" s="11" t="s">
        <v>1</v>
      </c>
      <c r="C3" s="11" t="s">
        <v>291</v>
      </c>
      <c r="D3" s="11" t="s">
        <v>292</v>
      </c>
      <c r="E3" s="11" t="s">
        <v>293</v>
      </c>
    </row>
    <row r="4" spans="1:6" s="55" customFormat="1" ht="9.9499999999999993" customHeight="1" x14ac:dyDescent="0.2">
      <c r="A4" s="14">
        <v>1</v>
      </c>
      <c r="B4" s="14">
        <v>2</v>
      </c>
      <c r="C4" s="14">
        <v>3</v>
      </c>
      <c r="D4" s="14"/>
      <c r="E4" s="14"/>
    </row>
    <row r="5" spans="1:6" ht="20.100000000000001" customHeight="1" x14ac:dyDescent="0.25">
      <c r="A5" s="56">
        <v>6</v>
      </c>
      <c r="B5" s="56" t="s">
        <v>2</v>
      </c>
      <c r="C5" s="57">
        <f t="shared" ref="C5" si="0">C6+C23+C35+C41+C52</f>
        <v>212150000</v>
      </c>
      <c r="D5" s="57">
        <f t="shared" ref="D5:E5" si="1">D6+D23+D35+D41+D52</f>
        <v>-8295000</v>
      </c>
      <c r="E5" s="57">
        <f t="shared" si="1"/>
        <v>203855000</v>
      </c>
      <c r="F5" s="51"/>
    </row>
    <row r="6" spans="1:6" ht="20.100000000000001" customHeight="1" x14ac:dyDescent="0.25">
      <c r="A6" s="58">
        <v>63</v>
      </c>
      <c r="B6" s="58" t="s">
        <v>3</v>
      </c>
      <c r="C6" s="59">
        <f t="shared" ref="C6:E6" si="2">C7+C10+C15+C20</f>
        <v>15492000</v>
      </c>
      <c r="D6" s="59">
        <f t="shared" si="2"/>
        <v>0</v>
      </c>
      <c r="E6" s="59">
        <f t="shared" si="2"/>
        <v>15492000</v>
      </c>
      <c r="F6" s="51"/>
    </row>
    <row r="7" spans="1:6" ht="20.100000000000001" customHeight="1" x14ac:dyDescent="0.25">
      <c r="A7" s="60">
        <v>634</v>
      </c>
      <c r="B7" s="60" t="s">
        <v>4</v>
      </c>
      <c r="C7" s="61">
        <f t="shared" ref="C7:E7" si="3">C8</f>
        <v>5000000</v>
      </c>
      <c r="D7" s="61">
        <f t="shared" si="3"/>
        <v>0</v>
      </c>
      <c r="E7" s="61">
        <f t="shared" si="3"/>
        <v>5000000</v>
      </c>
      <c r="F7" s="51"/>
    </row>
    <row r="8" spans="1:6" ht="20.100000000000001" customHeight="1" x14ac:dyDescent="0.25">
      <c r="A8" s="62">
        <v>6341</v>
      </c>
      <c r="B8" s="62" t="s">
        <v>5</v>
      </c>
      <c r="C8" s="63">
        <f t="shared" ref="C8:E8" si="4">C9</f>
        <v>5000000</v>
      </c>
      <c r="D8" s="63">
        <f t="shared" si="4"/>
        <v>0</v>
      </c>
      <c r="E8" s="63">
        <f t="shared" si="4"/>
        <v>5000000</v>
      </c>
      <c r="F8" s="51"/>
    </row>
    <row r="9" spans="1:6" ht="20.100000000000001" customHeight="1" x14ac:dyDescent="0.25">
      <c r="A9" s="34">
        <v>63414</v>
      </c>
      <c r="B9" s="34" t="s">
        <v>6</v>
      </c>
      <c r="C9" s="6">
        <v>5000000</v>
      </c>
      <c r="D9" s="6">
        <v>0</v>
      </c>
      <c r="E9" s="6">
        <f>C9+D9</f>
        <v>5000000</v>
      </c>
      <c r="F9" s="51"/>
    </row>
    <row r="10" spans="1:6" ht="20.100000000000001" customHeight="1" x14ac:dyDescent="0.25">
      <c r="A10" s="60">
        <v>636</v>
      </c>
      <c r="B10" s="60" t="s">
        <v>7</v>
      </c>
      <c r="C10" s="61">
        <f t="shared" ref="C10" si="5">C11+C13</f>
        <v>800000</v>
      </c>
      <c r="D10" s="61">
        <f t="shared" ref="D10:E10" si="6">D11+D13</f>
        <v>0</v>
      </c>
      <c r="E10" s="61">
        <f t="shared" si="6"/>
        <v>800000</v>
      </c>
      <c r="F10" s="51"/>
    </row>
    <row r="11" spans="1:6" ht="20.100000000000001" customHeight="1" x14ac:dyDescent="0.25">
      <c r="A11" s="62">
        <v>6361</v>
      </c>
      <c r="B11" s="62" t="s">
        <v>8</v>
      </c>
      <c r="C11" s="63">
        <f t="shared" ref="C11:E11" si="7">C12</f>
        <v>800000</v>
      </c>
      <c r="D11" s="63">
        <f t="shared" si="7"/>
        <v>0</v>
      </c>
      <c r="E11" s="63">
        <f t="shared" si="7"/>
        <v>800000</v>
      </c>
      <c r="F11" s="51"/>
    </row>
    <row r="12" spans="1:6" ht="20.100000000000001" customHeight="1" x14ac:dyDescent="0.25">
      <c r="A12" s="34">
        <v>63611</v>
      </c>
      <c r="B12" s="34" t="s">
        <v>8</v>
      </c>
      <c r="C12" s="6">
        <v>800000</v>
      </c>
      <c r="D12" s="6">
        <v>0</v>
      </c>
      <c r="E12" s="6">
        <f>C12+D12</f>
        <v>800000</v>
      </c>
      <c r="F12" s="51"/>
    </row>
    <row r="13" spans="1:6" ht="20.100000000000001" customHeight="1" x14ac:dyDescent="0.25">
      <c r="A13" s="62">
        <v>6362</v>
      </c>
      <c r="B13" s="62" t="s">
        <v>9</v>
      </c>
      <c r="C13" s="63">
        <f t="shared" ref="C13:E13" si="8">C14</f>
        <v>0</v>
      </c>
      <c r="D13" s="63">
        <f t="shared" si="8"/>
        <v>0</v>
      </c>
      <c r="E13" s="63">
        <f t="shared" si="8"/>
        <v>0</v>
      </c>
      <c r="F13" s="51"/>
    </row>
    <row r="14" spans="1:6" ht="20.100000000000001" customHeight="1" x14ac:dyDescent="0.25">
      <c r="A14" s="34">
        <v>63621</v>
      </c>
      <c r="B14" s="34" t="s">
        <v>9</v>
      </c>
      <c r="C14" s="6">
        <v>0</v>
      </c>
      <c r="D14" s="6">
        <v>0</v>
      </c>
      <c r="E14" s="6">
        <f>C14+D14</f>
        <v>0</v>
      </c>
      <c r="F14" s="51"/>
    </row>
    <row r="15" spans="1:6" ht="20.100000000000001" customHeight="1" x14ac:dyDescent="0.25">
      <c r="A15" s="64">
        <v>638</v>
      </c>
      <c r="B15" s="64" t="s">
        <v>10</v>
      </c>
      <c r="C15" s="65">
        <f t="shared" ref="C15" si="9">C16+C18</f>
        <v>9400000</v>
      </c>
      <c r="D15" s="65">
        <f t="shared" ref="D15:E15" si="10">D16+D18</f>
        <v>0</v>
      </c>
      <c r="E15" s="65">
        <f t="shared" si="10"/>
        <v>9400000</v>
      </c>
      <c r="F15" s="51"/>
    </row>
    <row r="16" spans="1:6" ht="20.100000000000001" customHeight="1" x14ac:dyDescent="0.25">
      <c r="A16" s="66">
        <v>6381</v>
      </c>
      <c r="B16" s="66" t="s">
        <v>11</v>
      </c>
      <c r="C16" s="67">
        <f t="shared" ref="C16:E16" si="11">C17</f>
        <v>1250000</v>
      </c>
      <c r="D16" s="67">
        <f t="shared" si="11"/>
        <v>0</v>
      </c>
      <c r="E16" s="67">
        <f t="shared" si="11"/>
        <v>1250000</v>
      </c>
      <c r="F16" s="51"/>
    </row>
    <row r="17" spans="1:6" ht="20.100000000000001" customHeight="1" x14ac:dyDescent="0.25">
      <c r="A17" s="34">
        <v>63811</v>
      </c>
      <c r="B17" s="34" t="s">
        <v>11</v>
      </c>
      <c r="C17" s="6">
        <v>1250000</v>
      </c>
      <c r="D17" s="6">
        <v>0</v>
      </c>
      <c r="E17" s="6">
        <f>C17+D17</f>
        <v>1250000</v>
      </c>
      <c r="F17" s="51"/>
    </row>
    <row r="18" spans="1:6" ht="20.100000000000001" customHeight="1" x14ac:dyDescent="0.25">
      <c r="A18" s="66">
        <v>6382</v>
      </c>
      <c r="B18" s="66" t="s">
        <v>12</v>
      </c>
      <c r="C18" s="67">
        <f t="shared" ref="C18:E18" si="12">C19</f>
        <v>8150000</v>
      </c>
      <c r="D18" s="67">
        <f t="shared" si="12"/>
        <v>0</v>
      </c>
      <c r="E18" s="67">
        <f t="shared" si="12"/>
        <v>8150000</v>
      </c>
      <c r="F18" s="51"/>
    </row>
    <row r="19" spans="1:6" ht="20.100000000000001" customHeight="1" x14ac:dyDescent="0.25">
      <c r="A19" s="34">
        <v>63821</v>
      </c>
      <c r="B19" s="34" t="s">
        <v>12</v>
      </c>
      <c r="C19" s="6">
        <v>8150000</v>
      </c>
      <c r="D19" s="6">
        <v>0</v>
      </c>
      <c r="E19" s="6">
        <f>C19+D19</f>
        <v>8150000</v>
      </c>
      <c r="F19" s="51"/>
    </row>
    <row r="20" spans="1:6" ht="20.100000000000001" customHeight="1" x14ac:dyDescent="0.25">
      <c r="A20" s="64">
        <v>639</v>
      </c>
      <c r="B20" s="64" t="s">
        <v>13</v>
      </c>
      <c r="C20" s="65">
        <f t="shared" ref="C20:E21" si="13">C21</f>
        <v>292000</v>
      </c>
      <c r="D20" s="65">
        <f t="shared" si="13"/>
        <v>0</v>
      </c>
      <c r="E20" s="65">
        <f t="shared" si="13"/>
        <v>292000</v>
      </c>
      <c r="F20" s="51"/>
    </row>
    <row r="21" spans="1:6" ht="20.100000000000001" customHeight="1" x14ac:dyDescent="0.25">
      <c r="A21" s="66">
        <v>6393</v>
      </c>
      <c r="B21" s="66" t="s">
        <v>14</v>
      </c>
      <c r="C21" s="67">
        <f t="shared" si="13"/>
        <v>292000</v>
      </c>
      <c r="D21" s="67">
        <f t="shared" si="13"/>
        <v>0</v>
      </c>
      <c r="E21" s="67">
        <f t="shared" si="13"/>
        <v>292000</v>
      </c>
      <c r="F21" s="51"/>
    </row>
    <row r="22" spans="1:6" ht="20.100000000000001" customHeight="1" x14ac:dyDescent="0.25">
      <c r="A22" s="34">
        <v>63931</v>
      </c>
      <c r="B22" s="34" t="s">
        <v>14</v>
      </c>
      <c r="C22" s="53">
        <v>292000</v>
      </c>
      <c r="D22" s="53">
        <v>0</v>
      </c>
      <c r="E22" s="53">
        <f>C22+D22</f>
        <v>292000</v>
      </c>
      <c r="F22" s="51"/>
    </row>
    <row r="23" spans="1:6" ht="20.100000000000001" customHeight="1" x14ac:dyDescent="0.25">
      <c r="A23" s="58">
        <v>64</v>
      </c>
      <c r="B23" s="58" t="s">
        <v>15</v>
      </c>
      <c r="C23" s="59">
        <f t="shared" ref="C23" si="14">C24+C32</f>
        <v>93000</v>
      </c>
      <c r="D23" s="59">
        <f t="shared" ref="D23:E23" si="15">D24+D32</f>
        <v>0</v>
      </c>
      <c r="E23" s="59">
        <f t="shared" si="15"/>
        <v>93000</v>
      </c>
      <c r="F23" s="51"/>
    </row>
    <row r="24" spans="1:6" ht="20.100000000000001" customHeight="1" x14ac:dyDescent="0.25">
      <c r="A24" s="60">
        <v>641</v>
      </c>
      <c r="B24" s="60" t="s">
        <v>16</v>
      </c>
      <c r="C24" s="61">
        <f t="shared" ref="C24" si="16">C25+C28+C30</f>
        <v>5000</v>
      </c>
      <c r="D24" s="61">
        <f t="shared" ref="D24:E24" si="17">D25+D28+D30</f>
        <v>0</v>
      </c>
      <c r="E24" s="61">
        <f t="shared" si="17"/>
        <v>5000</v>
      </c>
      <c r="F24" s="51"/>
    </row>
    <row r="25" spans="1:6" ht="20.100000000000001" customHeight="1" x14ac:dyDescent="0.25">
      <c r="A25" s="62">
        <v>6413</v>
      </c>
      <c r="B25" s="62" t="s">
        <v>17</v>
      </c>
      <c r="C25" s="63">
        <f t="shared" ref="C25" si="18">SUM(C26:C27)</f>
        <v>1000</v>
      </c>
      <c r="D25" s="63">
        <f t="shared" ref="D25:E25" si="19">SUM(D26:D27)</f>
        <v>0</v>
      </c>
      <c r="E25" s="63">
        <f t="shared" si="19"/>
        <v>1000</v>
      </c>
      <c r="F25" s="51"/>
    </row>
    <row r="26" spans="1:6" ht="20.100000000000001" customHeight="1" x14ac:dyDescent="0.25">
      <c r="A26" s="34">
        <v>64131</v>
      </c>
      <c r="B26" s="34" t="s">
        <v>18</v>
      </c>
      <c r="C26" s="6">
        <v>0</v>
      </c>
      <c r="D26" s="6">
        <v>0</v>
      </c>
      <c r="E26" s="6">
        <f>C26+D26</f>
        <v>0</v>
      </c>
      <c r="F26" s="51"/>
    </row>
    <row r="27" spans="1:6" ht="20.100000000000001" customHeight="1" x14ac:dyDescent="0.25">
      <c r="A27" s="34">
        <v>64132</v>
      </c>
      <c r="B27" s="34" t="s">
        <v>19</v>
      </c>
      <c r="C27" s="6">
        <v>1000</v>
      </c>
      <c r="D27" s="6">
        <v>0</v>
      </c>
      <c r="E27" s="6">
        <f>C27+D27</f>
        <v>1000</v>
      </c>
      <c r="F27" s="51"/>
    </row>
    <row r="28" spans="1:6" ht="20.100000000000001" customHeight="1" x14ac:dyDescent="0.25">
      <c r="A28" s="62">
        <v>6414</v>
      </c>
      <c r="B28" s="62" t="s">
        <v>20</v>
      </c>
      <c r="C28" s="63">
        <f t="shared" ref="C28:E28" si="20">C29</f>
        <v>3000</v>
      </c>
      <c r="D28" s="63">
        <f t="shared" si="20"/>
        <v>0</v>
      </c>
      <c r="E28" s="63">
        <f t="shared" si="20"/>
        <v>3000</v>
      </c>
      <c r="F28" s="51"/>
    </row>
    <row r="29" spans="1:6" ht="20.100000000000001" customHeight="1" x14ac:dyDescent="0.25">
      <c r="A29" s="34">
        <v>64143</v>
      </c>
      <c r="B29" s="34" t="s">
        <v>21</v>
      </c>
      <c r="C29" s="6">
        <v>3000</v>
      </c>
      <c r="D29" s="6">
        <v>0</v>
      </c>
      <c r="E29" s="6">
        <f>C29+D29</f>
        <v>3000</v>
      </c>
      <c r="F29" s="51"/>
    </row>
    <row r="30" spans="1:6" ht="20.100000000000001" customHeight="1" x14ac:dyDescent="0.25">
      <c r="A30" s="62">
        <v>6415</v>
      </c>
      <c r="B30" s="62" t="s">
        <v>22</v>
      </c>
      <c r="C30" s="63">
        <f t="shared" ref="C30:E30" si="21">C31</f>
        <v>1000</v>
      </c>
      <c r="D30" s="63">
        <f t="shared" si="21"/>
        <v>0</v>
      </c>
      <c r="E30" s="63">
        <f t="shared" si="21"/>
        <v>1000</v>
      </c>
      <c r="F30" s="51"/>
    </row>
    <row r="31" spans="1:6" ht="20.100000000000001" customHeight="1" x14ac:dyDescent="0.25">
      <c r="A31" s="34">
        <v>64151</v>
      </c>
      <c r="B31" s="34" t="s">
        <v>22</v>
      </c>
      <c r="C31" s="6">
        <v>1000</v>
      </c>
      <c r="D31" s="6"/>
      <c r="E31" s="6">
        <f>C31+D31</f>
        <v>1000</v>
      </c>
      <c r="F31" s="51"/>
    </row>
    <row r="32" spans="1:6" ht="20.100000000000001" customHeight="1" x14ac:dyDescent="0.25">
      <c r="A32" s="60">
        <v>642</v>
      </c>
      <c r="B32" s="60" t="s">
        <v>23</v>
      </c>
      <c r="C32" s="61">
        <f t="shared" ref="C32:E33" si="22">C33</f>
        <v>88000</v>
      </c>
      <c r="D32" s="61">
        <f t="shared" si="22"/>
        <v>0</v>
      </c>
      <c r="E32" s="61">
        <f t="shared" si="22"/>
        <v>88000</v>
      </c>
      <c r="F32" s="51"/>
    </row>
    <row r="33" spans="1:6" ht="20.100000000000001" customHeight="1" x14ac:dyDescent="0.25">
      <c r="A33" s="62">
        <v>6429</v>
      </c>
      <c r="B33" s="62" t="s">
        <v>24</v>
      </c>
      <c r="C33" s="63">
        <f t="shared" si="22"/>
        <v>88000</v>
      </c>
      <c r="D33" s="63">
        <f t="shared" si="22"/>
        <v>0</v>
      </c>
      <c r="E33" s="63">
        <f t="shared" si="22"/>
        <v>88000</v>
      </c>
      <c r="F33" s="51"/>
    </row>
    <row r="34" spans="1:6" ht="20.100000000000001" customHeight="1" x14ac:dyDescent="0.25">
      <c r="A34" s="34">
        <v>64299</v>
      </c>
      <c r="B34" s="34" t="s">
        <v>24</v>
      </c>
      <c r="C34" s="6">
        <v>88000</v>
      </c>
      <c r="D34" s="6">
        <v>0</v>
      </c>
      <c r="E34" s="6">
        <f>C34+D34</f>
        <v>88000</v>
      </c>
      <c r="F34" s="51"/>
    </row>
    <row r="35" spans="1:6" ht="20.100000000000001" customHeight="1" x14ac:dyDescent="0.25">
      <c r="A35" s="58">
        <v>65</v>
      </c>
      <c r="B35" s="58" t="s">
        <v>25</v>
      </c>
      <c r="C35" s="59">
        <f t="shared" ref="C35:E36" si="23">C36</f>
        <v>300000</v>
      </c>
      <c r="D35" s="59">
        <f t="shared" si="23"/>
        <v>0</v>
      </c>
      <c r="E35" s="59">
        <f t="shared" si="23"/>
        <v>300000</v>
      </c>
      <c r="F35" s="51"/>
    </row>
    <row r="36" spans="1:6" ht="20.100000000000001" customHeight="1" x14ac:dyDescent="0.25">
      <c r="A36" s="60">
        <v>652</v>
      </c>
      <c r="B36" s="60" t="s">
        <v>26</v>
      </c>
      <c r="C36" s="61">
        <f t="shared" si="23"/>
        <v>300000</v>
      </c>
      <c r="D36" s="61">
        <f t="shared" si="23"/>
        <v>0</v>
      </c>
      <c r="E36" s="61">
        <f t="shared" si="23"/>
        <v>300000</v>
      </c>
      <c r="F36" s="51"/>
    </row>
    <row r="37" spans="1:6" ht="20.100000000000001" customHeight="1" x14ac:dyDescent="0.25">
      <c r="A37" s="62">
        <v>6526</v>
      </c>
      <c r="B37" s="62" t="s">
        <v>27</v>
      </c>
      <c r="C37" s="63">
        <f t="shared" ref="C37" si="24">SUM(C38:C40)</f>
        <v>300000</v>
      </c>
      <c r="D37" s="63">
        <f t="shared" ref="D37:E37" si="25">SUM(D38:D40)</f>
        <v>0</v>
      </c>
      <c r="E37" s="63">
        <f t="shared" si="25"/>
        <v>300000</v>
      </c>
      <c r="F37" s="51"/>
    </row>
    <row r="38" spans="1:6" ht="20.100000000000001" customHeight="1" x14ac:dyDescent="0.25">
      <c r="A38" s="34">
        <v>65264</v>
      </c>
      <c r="B38" s="34" t="s">
        <v>28</v>
      </c>
      <c r="C38" s="6">
        <v>200000</v>
      </c>
      <c r="D38" s="6">
        <v>0</v>
      </c>
      <c r="E38" s="6">
        <f>C38+D38</f>
        <v>200000</v>
      </c>
      <c r="F38" s="51"/>
    </row>
    <row r="39" spans="1:6" ht="20.100000000000001" customHeight="1" x14ac:dyDescent="0.25">
      <c r="A39" s="34">
        <v>65267</v>
      </c>
      <c r="B39" s="34" t="s">
        <v>29</v>
      </c>
      <c r="C39" s="6">
        <v>100000</v>
      </c>
      <c r="D39" s="6">
        <v>0</v>
      </c>
      <c r="E39" s="6">
        <f>C39+D39</f>
        <v>100000</v>
      </c>
      <c r="F39" s="51"/>
    </row>
    <row r="40" spans="1:6" ht="20.100000000000001" customHeight="1" x14ac:dyDescent="0.25">
      <c r="A40" s="34">
        <v>65269</v>
      </c>
      <c r="B40" s="34" t="s">
        <v>30</v>
      </c>
      <c r="C40" s="6">
        <v>0</v>
      </c>
      <c r="D40" s="6">
        <v>0</v>
      </c>
      <c r="E40" s="6">
        <f>C40+D40</f>
        <v>0</v>
      </c>
      <c r="F40" s="51"/>
    </row>
    <row r="41" spans="1:6" ht="20.100000000000001" customHeight="1" x14ac:dyDescent="0.25">
      <c r="A41" s="58">
        <v>66</v>
      </c>
      <c r="B41" s="58" t="s">
        <v>31</v>
      </c>
      <c r="C41" s="59">
        <f t="shared" ref="C41" si="26">C42+C47</f>
        <v>77525000</v>
      </c>
      <c r="D41" s="59">
        <f t="shared" ref="D41:E41" si="27">D42+D47</f>
        <v>-8295000</v>
      </c>
      <c r="E41" s="59">
        <f t="shared" si="27"/>
        <v>69230000</v>
      </c>
      <c r="F41" s="51"/>
    </row>
    <row r="42" spans="1:6" ht="20.100000000000001" customHeight="1" x14ac:dyDescent="0.25">
      <c r="A42" s="60">
        <v>661</v>
      </c>
      <c r="B42" s="60" t="s">
        <v>32</v>
      </c>
      <c r="C42" s="61">
        <f t="shared" ref="C42" si="28">C43+C45</f>
        <v>77525000</v>
      </c>
      <c r="D42" s="61">
        <f t="shared" ref="D42:E42" si="29">D43+D45</f>
        <v>-8295000</v>
      </c>
      <c r="E42" s="61">
        <f t="shared" si="29"/>
        <v>69230000</v>
      </c>
      <c r="F42" s="51"/>
    </row>
    <row r="43" spans="1:6" ht="20.100000000000001" customHeight="1" x14ac:dyDescent="0.25">
      <c r="A43" s="68">
        <v>6614</v>
      </c>
      <c r="B43" s="68" t="s">
        <v>33</v>
      </c>
      <c r="C43" s="69">
        <f t="shared" ref="C43:E43" si="30">C44</f>
        <v>25000</v>
      </c>
      <c r="D43" s="69">
        <f t="shared" si="30"/>
        <v>0</v>
      </c>
      <c r="E43" s="69">
        <f t="shared" si="30"/>
        <v>25000</v>
      </c>
      <c r="F43" s="51"/>
    </row>
    <row r="44" spans="1:6" ht="20.100000000000001" customHeight="1" x14ac:dyDescent="0.25">
      <c r="A44" s="34">
        <v>66141</v>
      </c>
      <c r="B44" s="34" t="s">
        <v>34</v>
      </c>
      <c r="C44" s="6">
        <v>25000</v>
      </c>
      <c r="D44" s="6">
        <v>0</v>
      </c>
      <c r="E44" s="6">
        <f>C44+D44</f>
        <v>25000</v>
      </c>
      <c r="F44" s="51"/>
    </row>
    <row r="45" spans="1:6" ht="20.100000000000001" customHeight="1" x14ac:dyDescent="0.25">
      <c r="A45" s="62">
        <v>6615</v>
      </c>
      <c r="B45" s="62" t="s">
        <v>33</v>
      </c>
      <c r="C45" s="63">
        <f t="shared" ref="C45:E45" si="31">C46</f>
        <v>77500000</v>
      </c>
      <c r="D45" s="63">
        <f t="shared" si="31"/>
        <v>-8295000</v>
      </c>
      <c r="E45" s="63">
        <f t="shared" si="31"/>
        <v>69205000</v>
      </c>
      <c r="F45" s="51"/>
    </row>
    <row r="46" spans="1:6" ht="20.100000000000001" customHeight="1" x14ac:dyDescent="0.25">
      <c r="A46" s="34">
        <v>66151</v>
      </c>
      <c r="B46" s="34" t="s">
        <v>33</v>
      </c>
      <c r="C46" s="6">
        <v>77500000</v>
      </c>
      <c r="D46" s="6">
        <v>-8295000</v>
      </c>
      <c r="E46" s="6">
        <f>C46+D46</f>
        <v>69205000</v>
      </c>
      <c r="F46" s="51"/>
    </row>
    <row r="47" spans="1:6" ht="20.100000000000001" customHeight="1" x14ac:dyDescent="0.25">
      <c r="A47" s="60">
        <v>663</v>
      </c>
      <c r="B47" s="60" t="s">
        <v>35</v>
      </c>
      <c r="C47" s="61">
        <f t="shared" ref="C47" si="32">C48+C50</f>
        <v>0</v>
      </c>
      <c r="D47" s="61">
        <f t="shared" ref="D47:E47" si="33">D48+D50</f>
        <v>0</v>
      </c>
      <c r="E47" s="61">
        <f t="shared" si="33"/>
        <v>0</v>
      </c>
      <c r="F47" s="51"/>
    </row>
    <row r="48" spans="1:6" ht="20.100000000000001" customHeight="1" x14ac:dyDescent="0.25">
      <c r="A48" s="62">
        <v>6631</v>
      </c>
      <c r="B48" s="62" t="s">
        <v>36</v>
      </c>
      <c r="C48" s="63">
        <f t="shared" ref="C48:E48" si="34">C49</f>
        <v>0</v>
      </c>
      <c r="D48" s="63">
        <f t="shared" si="34"/>
        <v>0</v>
      </c>
      <c r="E48" s="63">
        <f t="shared" si="34"/>
        <v>0</v>
      </c>
      <c r="F48" s="51"/>
    </row>
    <row r="49" spans="1:6" ht="20.100000000000001" customHeight="1" x14ac:dyDescent="0.25">
      <c r="A49" s="34">
        <v>66313</v>
      </c>
      <c r="B49" s="34" t="s">
        <v>37</v>
      </c>
      <c r="C49" s="6">
        <v>0</v>
      </c>
      <c r="D49" s="6">
        <v>0</v>
      </c>
      <c r="E49" s="6">
        <f>C49+D49</f>
        <v>0</v>
      </c>
      <c r="F49" s="51"/>
    </row>
    <row r="50" spans="1:6" ht="20.100000000000001" customHeight="1" x14ac:dyDescent="0.25">
      <c r="A50" s="62">
        <v>6632</v>
      </c>
      <c r="B50" s="62" t="s">
        <v>38</v>
      </c>
      <c r="C50" s="63">
        <f t="shared" ref="C50:E50" si="35">C51</f>
        <v>0</v>
      </c>
      <c r="D50" s="63">
        <f t="shared" si="35"/>
        <v>0</v>
      </c>
      <c r="E50" s="63">
        <f t="shared" si="35"/>
        <v>0</v>
      </c>
      <c r="F50" s="51"/>
    </row>
    <row r="51" spans="1:6" ht="20.100000000000001" customHeight="1" x14ac:dyDescent="0.25">
      <c r="A51" s="34">
        <v>66323</v>
      </c>
      <c r="B51" s="34" t="s">
        <v>39</v>
      </c>
      <c r="C51" s="6">
        <v>0</v>
      </c>
      <c r="D51" s="6">
        <v>0</v>
      </c>
      <c r="E51" s="6">
        <f>C51+D51</f>
        <v>0</v>
      </c>
      <c r="F51" s="51"/>
    </row>
    <row r="52" spans="1:6" ht="20.100000000000001" customHeight="1" x14ac:dyDescent="0.25">
      <c r="A52" s="58">
        <v>67</v>
      </c>
      <c r="B52" s="58" t="s">
        <v>40</v>
      </c>
      <c r="C52" s="59">
        <f t="shared" ref="C52" si="36">C53+C58</f>
        <v>118740000</v>
      </c>
      <c r="D52" s="59">
        <f t="shared" ref="D52:E52" si="37">D53+D58</f>
        <v>0</v>
      </c>
      <c r="E52" s="59">
        <f t="shared" si="37"/>
        <v>118740000</v>
      </c>
      <c r="F52" s="51"/>
    </row>
    <row r="53" spans="1:6" ht="20.100000000000001" customHeight="1" x14ac:dyDescent="0.25">
      <c r="A53" s="60">
        <v>671</v>
      </c>
      <c r="B53" s="60" t="s">
        <v>41</v>
      </c>
      <c r="C53" s="61">
        <f t="shared" ref="C53" si="38">C54+C56</f>
        <v>3740000</v>
      </c>
      <c r="D53" s="61">
        <f t="shared" ref="D53:E53" si="39">D54+D56</f>
        <v>0</v>
      </c>
      <c r="E53" s="61">
        <f t="shared" si="39"/>
        <v>3740000</v>
      </c>
      <c r="F53" s="51"/>
    </row>
    <row r="54" spans="1:6" ht="20.100000000000001" customHeight="1" x14ac:dyDescent="0.25">
      <c r="A54" s="62">
        <v>6711</v>
      </c>
      <c r="B54" s="62" t="s">
        <v>42</v>
      </c>
      <c r="C54" s="63">
        <f t="shared" ref="C54:E54" si="40">C55</f>
        <v>2240000</v>
      </c>
      <c r="D54" s="63">
        <f t="shared" si="40"/>
        <v>0</v>
      </c>
      <c r="E54" s="63">
        <f t="shared" si="40"/>
        <v>2240000</v>
      </c>
      <c r="F54" s="51"/>
    </row>
    <row r="55" spans="1:6" ht="20.100000000000001" customHeight="1" x14ac:dyDescent="0.25">
      <c r="A55" s="34">
        <v>67111</v>
      </c>
      <c r="B55" s="34" t="s">
        <v>42</v>
      </c>
      <c r="C55" s="6">
        <v>2240000</v>
      </c>
      <c r="D55" s="6">
        <v>0</v>
      </c>
      <c r="E55" s="6">
        <f>C55+D55</f>
        <v>2240000</v>
      </c>
      <c r="F55" s="51"/>
    </row>
    <row r="56" spans="1:6" ht="20.100000000000001" customHeight="1" x14ac:dyDescent="0.25">
      <c r="A56" s="62">
        <v>6712</v>
      </c>
      <c r="B56" s="62" t="s">
        <v>43</v>
      </c>
      <c r="C56" s="63">
        <f t="shared" ref="C56:E56" si="41">C57</f>
        <v>1500000</v>
      </c>
      <c r="D56" s="63">
        <f t="shared" si="41"/>
        <v>0</v>
      </c>
      <c r="E56" s="63">
        <f t="shared" si="41"/>
        <v>1500000</v>
      </c>
      <c r="F56" s="51"/>
    </row>
    <row r="57" spans="1:6" ht="20.100000000000001" customHeight="1" x14ac:dyDescent="0.25">
      <c r="A57" s="34">
        <v>67121</v>
      </c>
      <c r="B57" s="34" t="s">
        <v>43</v>
      </c>
      <c r="C57" s="6">
        <v>1500000</v>
      </c>
      <c r="D57" s="6">
        <v>0</v>
      </c>
      <c r="E57" s="6">
        <f>C57+D57</f>
        <v>1500000</v>
      </c>
      <c r="F57" s="51"/>
    </row>
    <row r="58" spans="1:6" ht="20.100000000000001" customHeight="1" x14ac:dyDescent="0.25">
      <c r="A58" s="60">
        <v>673</v>
      </c>
      <c r="B58" s="60" t="s">
        <v>44</v>
      </c>
      <c r="C58" s="61">
        <f t="shared" ref="C58:E59" si="42">C59</f>
        <v>115000000</v>
      </c>
      <c r="D58" s="61">
        <f t="shared" si="42"/>
        <v>0</v>
      </c>
      <c r="E58" s="61">
        <f t="shared" si="42"/>
        <v>115000000</v>
      </c>
      <c r="F58" s="51"/>
    </row>
    <row r="59" spans="1:6" ht="20.100000000000001" customHeight="1" x14ac:dyDescent="0.25">
      <c r="A59" s="62">
        <v>6731</v>
      </c>
      <c r="B59" s="62" t="s">
        <v>44</v>
      </c>
      <c r="C59" s="63">
        <f t="shared" si="42"/>
        <v>115000000</v>
      </c>
      <c r="D59" s="63">
        <f t="shared" si="42"/>
        <v>0</v>
      </c>
      <c r="E59" s="63">
        <f t="shared" si="42"/>
        <v>115000000</v>
      </c>
      <c r="F59" s="51"/>
    </row>
    <row r="60" spans="1:6" ht="20.100000000000001" customHeight="1" x14ac:dyDescent="0.25">
      <c r="A60" s="34">
        <v>67311</v>
      </c>
      <c r="B60" s="34" t="s">
        <v>44</v>
      </c>
      <c r="C60" s="6">
        <v>115000000</v>
      </c>
      <c r="D60" s="6">
        <v>0</v>
      </c>
      <c r="E60" s="6">
        <f>C60+D60</f>
        <v>115000000</v>
      </c>
      <c r="F60" s="51"/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scale="93" orientation="portrait" r:id="rId1"/>
  <headerFooter>
    <oddHeader>&amp;LUpravno vijeće
03.05.2022.&amp;CFinancijski plan prihoda i rashoda za 2022. godinu - I. Rebalans&amp;R13. sjednica
Točka 3.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tabColor theme="9" tint="0.39997558519241921"/>
    <pageSetUpPr fitToPage="1"/>
  </sheetPr>
  <dimension ref="A1:H214"/>
  <sheetViews>
    <sheetView workbookViewId="0">
      <selection activeCell="B27" sqref="B27"/>
    </sheetView>
  </sheetViews>
  <sheetFormatPr defaultRowHeight="15" x14ac:dyDescent="0.25"/>
  <cols>
    <col min="1" max="1" width="10.7109375" style="9" customWidth="1"/>
    <col min="2" max="2" width="60.7109375" style="8" customWidth="1"/>
    <col min="3" max="5" width="20.7109375" style="8" customWidth="1"/>
    <col min="6" max="6" width="10.85546875" style="43" bestFit="1" customWidth="1"/>
    <col min="7" max="7" width="10.140625" style="43" bestFit="1" customWidth="1"/>
    <col min="8" max="8" width="9.85546875" style="43" bestFit="1" customWidth="1"/>
    <col min="9" max="16384" width="9.140625" style="43"/>
  </cols>
  <sheetData>
    <row r="1" spans="1:5" ht="20.100000000000001" customHeight="1" thickBot="1" x14ac:dyDescent="0.3">
      <c r="A1" s="70" t="s">
        <v>295</v>
      </c>
      <c r="B1" s="70"/>
      <c r="C1" s="70"/>
      <c r="D1" s="70"/>
      <c r="E1" s="70"/>
    </row>
    <row r="2" spans="1:5" ht="15.75" customHeight="1" thickTop="1" x14ac:dyDescent="0.25"/>
    <row r="3" spans="1:5" ht="25.5" x14ac:dyDescent="0.25">
      <c r="A3" s="11" t="s">
        <v>0</v>
      </c>
      <c r="B3" s="11" t="s">
        <v>1</v>
      </c>
      <c r="C3" s="11" t="s">
        <v>291</v>
      </c>
      <c r="D3" s="11" t="s">
        <v>292</v>
      </c>
      <c r="E3" s="11" t="s">
        <v>293</v>
      </c>
    </row>
    <row r="4" spans="1:5" ht="9.9499999999999993" customHeight="1" x14ac:dyDescent="0.25">
      <c r="A4" s="14">
        <v>1</v>
      </c>
      <c r="B4" s="14">
        <v>2</v>
      </c>
      <c r="C4" s="14">
        <v>3</v>
      </c>
      <c r="D4" s="14"/>
      <c r="E4" s="14"/>
    </row>
    <row r="5" spans="1:5" ht="20.100000000000001" customHeight="1" x14ac:dyDescent="0.25">
      <c r="A5" s="17">
        <v>3</v>
      </c>
      <c r="B5" s="18" t="s">
        <v>45</v>
      </c>
      <c r="C5" s="44">
        <f>C6+C32+C194+C211+C207</f>
        <v>181457800</v>
      </c>
      <c r="D5" s="44">
        <f t="shared" ref="D5:E5" si="0">D6+D32+D194+D211+D207</f>
        <v>-8723863</v>
      </c>
      <c r="E5" s="44">
        <f t="shared" si="0"/>
        <v>172733937</v>
      </c>
    </row>
    <row r="6" spans="1:5" ht="20.100000000000001" customHeight="1" x14ac:dyDescent="0.25">
      <c r="A6" s="22">
        <v>31</v>
      </c>
      <c r="B6" s="23" t="s">
        <v>46</v>
      </c>
      <c r="C6" s="45">
        <f t="shared" ref="C6" si="1">C7+C16+C25</f>
        <v>98960000</v>
      </c>
      <c r="D6" s="45">
        <f t="shared" ref="D6:E6" si="2">D7+D16+D25</f>
        <v>0</v>
      </c>
      <c r="E6" s="45">
        <f t="shared" si="2"/>
        <v>98960000</v>
      </c>
    </row>
    <row r="7" spans="1:5" ht="20.100000000000001" customHeight="1" x14ac:dyDescent="0.25">
      <c r="A7" s="25">
        <v>311</v>
      </c>
      <c r="B7" s="26" t="s">
        <v>47</v>
      </c>
      <c r="C7" s="46">
        <f t="shared" ref="C7" si="3">C8+C12+C14+C10</f>
        <v>80515000</v>
      </c>
      <c r="D7" s="46">
        <f t="shared" ref="D7:E7" si="4">D8+D12+D14+D10</f>
        <v>0</v>
      </c>
      <c r="E7" s="46">
        <f t="shared" si="4"/>
        <v>80515000</v>
      </c>
    </row>
    <row r="8" spans="1:5" ht="20.100000000000001" customHeight="1" x14ac:dyDescent="0.25">
      <c r="A8" s="28">
        <v>3111</v>
      </c>
      <c r="B8" s="29" t="s">
        <v>48</v>
      </c>
      <c r="C8" s="47">
        <f t="shared" ref="C8:E8" si="5">C9</f>
        <v>73000000</v>
      </c>
      <c r="D8" s="47">
        <f t="shared" si="5"/>
        <v>0</v>
      </c>
      <c r="E8" s="47">
        <f t="shared" si="5"/>
        <v>73000000</v>
      </c>
    </row>
    <row r="9" spans="1:5" ht="20.100000000000001" customHeight="1" x14ac:dyDescent="0.25">
      <c r="A9" s="33">
        <v>31111</v>
      </c>
      <c r="B9" s="34" t="s">
        <v>49</v>
      </c>
      <c r="C9" s="6">
        <v>73000000</v>
      </c>
      <c r="D9" s="6">
        <v>0</v>
      </c>
      <c r="E9" s="6">
        <f>C9+D9</f>
        <v>73000000</v>
      </c>
    </row>
    <row r="10" spans="1:5" ht="20.100000000000001" customHeight="1" x14ac:dyDescent="0.25">
      <c r="A10" s="28">
        <v>3113</v>
      </c>
      <c r="B10" s="29" t="s">
        <v>50</v>
      </c>
      <c r="C10" s="47">
        <f t="shared" ref="C10:E10" si="6">C11</f>
        <v>0</v>
      </c>
      <c r="D10" s="47">
        <f t="shared" si="6"/>
        <v>0</v>
      </c>
      <c r="E10" s="47">
        <f t="shared" si="6"/>
        <v>0</v>
      </c>
    </row>
    <row r="11" spans="1:5" ht="20.100000000000001" customHeight="1" x14ac:dyDescent="0.25">
      <c r="A11" s="33" t="s">
        <v>51</v>
      </c>
      <c r="B11" s="34" t="s">
        <v>50</v>
      </c>
      <c r="C11" s="6">
        <v>0</v>
      </c>
      <c r="D11" s="6">
        <v>0</v>
      </c>
      <c r="E11" s="6">
        <f>C11+D11</f>
        <v>0</v>
      </c>
    </row>
    <row r="12" spans="1:5" ht="20.100000000000001" customHeight="1" x14ac:dyDescent="0.25">
      <c r="A12" s="28">
        <v>3112</v>
      </c>
      <c r="B12" s="29" t="s">
        <v>52</v>
      </c>
      <c r="C12" s="47">
        <f t="shared" ref="C12:E12" si="7">C13</f>
        <v>15000</v>
      </c>
      <c r="D12" s="47">
        <f t="shared" si="7"/>
        <v>0</v>
      </c>
      <c r="E12" s="47">
        <f t="shared" si="7"/>
        <v>15000</v>
      </c>
    </row>
    <row r="13" spans="1:5" ht="20.100000000000001" customHeight="1" x14ac:dyDescent="0.25">
      <c r="A13" s="33">
        <v>31124</v>
      </c>
      <c r="B13" s="34" t="s">
        <v>53</v>
      </c>
      <c r="C13" s="6">
        <v>15000</v>
      </c>
      <c r="D13" s="6">
        <v>0</v>
      </c>
      <c r="E13" s="6">
        <f>C13+D13</f>
        <v>15000</v>
      </c>
    </row>
    <row r="14" spans="1:5" ht="20.100000000000001" customHeight="1" x14ac:dyDescent="0.25">
      <c r="A14" s="28">
        <v>3113</v>
      </c>
      <c r="B14" s="29" t="s">
        <v>54</v>
      </c>
      <c r="C14" s="47">
        <f t="shared" ref="C14:E14" si="8">C15</f>
        <v>7500000</v>
      </c>
      <c r="D14" s="47">
        <f t="shared" si="8"/>
        <v>0</v>
      </c>
      <c r="E14" s="47">
        <f t="shared" si="8"/>
        <v>7500000</v>
      </c>
    </row>
    <row r="15" spans="1:5" ht="20.100000000000001" customHeight="1" x14ac:dyDescent="0.25">
      <c r="A15" s="33">
        <v>31131</v>
      </c>
      <c r="B15" s="34" t="s">
        <v>54</v>
      </c>
      <c r="C15" s="6">
        <v>7500000</v>
      </c>
      <c r="D15" s="6">
        <v>0</v>
      </c>
      <c r="E15" s="6">
        <f>C15+D15</f>
        <v>7500000</v>
      </c>
    </row>
    <row r="16" spans="1:5" ht="20.100000000000001" customHeight="1" x14ac:dyDescent="0.25">
      <c r="A16" s="25">
        <v>312</v>
      </c>
      <c r="B16" s="26" t="s">
        <v>55</v>
      </c>
      <c r="C16" s="46">
        <f t="shared" ref="C16:E16" si="9">C17</f>
        <v>5995000</v>
      </c>
      <c r="D16" s="46">
        <f t="shared" si="9"/>
        <v>0</v>
      </c>
      <c r="E16" s="46">
        <f t="shared" si="9"/>
        <v>5995000</v>
      </c>
    </row>
    <row r="17" spans="1:5" ht="20.100000000000001" customHeight="1" x14ac:dyDescent="0.25">
      <c r="A17" s="28">
        <v>3121</v>
      </c>
      <c r="B17" s="29" t="s">
        <v>55</v>
      </c>
      <c r="C17" s="47">
        <f t="shared" ref="C17" si="10">SUM(C18:C24)</f>
        <v>5995000</v>
      </c>
      <c r="D17" s="47">
        <f t="shared" ref="D17:E17" si="11">SUM(D18:D24)</f>
        <v>0</v>
      </c>
      <c r="E17" s="47">
        <f t="shared" si="11"/>
        <v>5995000</v>
      </c>
    </row>
    <row r="18" spans="1:5" ht="20.100000000000001" customHeight="1" x14ac:dyDescent="0.25">
      <c r="A18" s="33">
        <v>31211</v>
      </c>
      <c r="B18" s="34" t="s">
        <v>56</v>
      </c>
      <c r="C18" s="3">
        <v>1500000</v>
      </c>
      <c r="D18" s="3">
        <v>0</v>
      </c>
      <c r="E18" s="3">
        <f t="shared" ref="E18:E24" si="12">C18+D18</f>
        <v>1500000</v>
      </c>
    </row>
    <row r="19" spans="1:5" ht="20.100000000000001" customHeight="1" x14ac:dyDescent="0.25">
      <c r="A19" s="33">
        <v>31212</v>
      </c>
      <c r="B19" s="34" t="s">
        <v>57</v>
      </c>
      <c r="C19" s="6">
        <v>1000000</v>
      </c>
      <c r="D19" s="6">
        <v>0</v>
      </c>
      <c r="E19" s="6">
        <f t="shared" si="12"/>
        <v>1000000</v>
      </c>
    </row>
    <row r="20" spans="1:5" ht="20.100000000000001" customHeight="1" x14ac:dyDescent="0.25">
      <c r="A20" s="33">
        <v>31213</v>
      </c>
      <c r="B20" s="34" t="s">
        <v>58</v>
      </c>
      <c r="C20" s="6">
        <v>435000</v>
      </c>
      <c r="D20" s="6">
        <v>0</v>
      </c>
      <c r="E20" s="6">
        <f t="shared" si="12"/>
        <v>435000</v>
      </c>
    </row>
    <row r="21" spans="1:5" ht="20.100000000000001" customHeight="1" x14ac:dyDescent="0.25">
      <c r="A21" s="33">
        <v>31214</v>
      </c>
      <c r="B21" s="34" t="s">
        <v>59</v>
      </c>
      <c r="C21" s="6">
        <v>185000</v>
      </c>
      <c r="D21" s="6">
        <v>0</v>
      </c>
      <c r="E21" s="6">
        <f t="shared" si="12"/>
        <v>185000</v>
      </c>
    </row>
    <row r="22" spans="1:5" ht="20.100000000000001" customHeight="1" x14ac:dyDescent="0.25">
      <c r="A22" s="33">
        <v>31215</v>
      </c>
      <c r="B22" s="34" t="s">
        <v>60</v>
      </c>
      <c r="C22" s="6">
        <v>150000</v>
      </c>
      <c r="D22" s="6">
        <v>0</v>
      </c>
      <c r="E22" s="6">
        <f t="shared" si="12"/>
        <v>150000</v>
      </c>
    </row>
    <row r="23" spans="1:5" ht="20.100000000000001" customHeight="1" x14ac:dyDescent="0.25">
      <c r="A23" s="33">
        <v>31216</v>
      </c>
      <c r="B23" s="34" t="s">
        <v>61</v>
      </c>
      <c r="C23" s="6">
        <v>725000</v>
      </c>
      <c r="D23" s="6">
        <v>0</v>
      </c>
      <c r="E23" s="6">
        <f t="shared" si="12"/>
        <v>725000</v>
      </c>
    </row>
    <row r="24" spans="1:5" ht="20.100000000000001" customHeight="1" x14ac:dyDescent="0.25">
      <c r="A24" s="33" t="s">
        <v>62</v>
      </c>
      <c r="B24" s="34" t="s">
        <v>63</v>
      </c>
      <c r="C24" s="6">
        <v>2000000</v>
      </c>
      <c r="D24" s="6">
        <v>0</v>
      </c>
      <c r="E24" s="6">
        <f t="shared" si="12"/>
        <v>2000000</v>
      </c>
    </row>
    <row r="25" spans="1:5" ht="20.100000000000001" customHeight="1" x14ac:dyDescent="0.25">
      <c r="A25" s="25">
        <v>313</v>
      </c>
      <c r="B25" s="26" t="s">
        <v>64</v>
      </c>
      <c r="C25" s="46">
        <f t="shared" ref="C25" si="13">C26+C29</f>
        <v>12450000</v>
      </c>
      <c r="D25" s="46">
        <f t="shared" ref="D25:E25" si="14">D26+D29</f>
        <v>0</v>
      </c>
      <c r="E25" s="46">
        <f t="shared" si="14"/>
        <v>12450000</v>
      </c>
    </row>
    <row r="26" spans="1:5" ht="20.100000000000001" customHeight="1" x14ac:dyDescent="0.25">
      <c r="A26" s="28">
        <v>3132</v>
      </c>
      <c r="B26" s="29" t="s">
        <v>65</v>
      </c>
      <c r="C26" s="47">
        <f t="shared" ref="C26" si="15">SUM(C27:C28)</f>
        <v>12450000</v>
      </c>
      <c r="D26" s="47">
        <f t="shared" ref="D26:E26" si="16">SUM(D27:D28)</f>
        <v>0</v>
      </c>
      <c r="E26" s="47">
        <f t="shared" si="16"/>
        <v>12450000</v>
      </c>
    </row>
    <row r="27" spans="1:5" ht="20.100000000000001" customHeight="1" x14ac:dyDescent="0.25">
      <c r="A27" s="33">
        <v>31321</v>
      </c>
      <c r="B27" s="34" t="s">
        <v>65</v>
      </c>
      <c r="C27" s="6">
        <v>12450000</v>
      </c>
      <c r="D27" s="6">
        <v>0</v>
      </c>
      <c r="E27" s="6">
        <f>C27+D27</f>
        <v>12450000</v>
      </c>
    </row>
    <row r="28" spans="1:5" ht="20.100000000000001" customHeight="1" x14ac:dyDescent="0.25">
      <c r="A28" s="33">
        <v>31322</v>
      </c>
      <c r="B28" s="34" t="s">
        <v>66</v>
      </c>
      <c r="C28" s="6">
        <v>0</v>
      </c>
      <c r="D28" s="6">
        <v>0</v>
      </c>
      <c r="E28" s="6">
        <f>C28+D28</f>
        <v>0</v>
      </c>
    </row>
    <row r="29" spans="1:5" ht="20.100000000000001" customHeight="1" x14ac:dyDescent="0.25">
      <c r="A29" s="28">
        <v>3133</v>
      </c>
      <c r="B29" s="29" t="s">
        <v>67</v>
      </c>
      <c r="C29" s="47">
        <f t="shared" ref="C29" si="17">SUM(C30:C31)</f>
        <v>0</v>
      </c>
      <c r="D29" s="47">
        <f t="shared" ref="D29:E29" si="18">SUM(D30:D31)</f>
        <v>0</v>
      </c>
      <c r="E29" s="47">
        <f t="shared" si="18"/>
        <v>0</v>
      </c>
    </row>
    <row r="30" spans="1:5" ht="20.100000000000001" customHeight="1" x14ac:dyDescent="0.25">
      <c r="A30" s="33">
        <v>31332</v>
      </c>
      <c r="B30" s="34" t="s">
        <v>67</v>
      </c>
      <c r="C30" s="6">
        <v>0</v>
      </c>
      <c r="D30" s="6">
        <v>0</v>
      </c>
      <c r="E30" s="6">
        <f t="shared" ref="E30:E31" si="19">C30+D30</f>
        <v>0</v>
      </c>
    </row>
    <row r="31" spans="1:5" ht="20.100000000000001" customHeight="1" x14ac:dyDescent="0.25">
      <c r="A31" s="33">
        <v>31333</v>
      </c>
      <c r="B31" s="34" t="s">
        <v>68</v>
      </c>
      <c r="C31" s="6">
        <v>0</v>
      </c>
      <c r="D31" s="6">
        <v>0</v>
      </c>
      <c r="E31" s="6">
        <f t="shared" si="19"/>
        <v>0</v>
      </c>
    </row>
    <row r="32" spans="1:5" ht="20.100000000000001" customHeight="1" x14ac:dyDescent="0.25">
      <c r="A32" s="22">
        <v>32</v>
      </c>
      <c r="B32" s="23" t="s">
        <v>69</v>
      </c>
      <c r="C32" s="45">
        <f>C33+C49+C95+C164+C168</f>
        <v>81472800</v>
      </c>
      <c r="D32" s="45">
        <f t="shared" ref="D32:E32" si="20">D33+D49+D95+D164+D168</f>
        <v>-8723863</v>
      </c>
      <c r="E32" s="45">
        <f t="shared" si="20"/>
        <v>72748937</v>
      </c>
    </row>
    <row r="33" spans="1:5" ht="20.100000000000001" customHeight="1" x14ac:dyDescent="0.25">
      <c r="A33" s="25">
        <v>321</v>
      </c>
      <c r="B33" s="26" t="s">
        <v>70</v>
      </c>
      <c r="C33" s="46">
        <f t="shared" ref="C33" si="21">C34+C42+C44+C47</f>
        <v>2245000</v>
      </c>
      <c r="D33" s="46">
        <f t="shared" ref="D33:E33" si="22">D34+D42+D44+D47</f>
        <v>0</v>
      </c>
      <c r="E33" s="46">
        <f t="shared" si="22"/>
        <v>2245000</v>
      </c>
    </row>
    <row r="34" spans="1:5" ht="20.100000000000001" customHeight="1" x14ac:dyDescent="0.25">
      <c r="A34" s="28">
        <v>3211</v>
      </c>
      <c r="B34" s="29" t="s">
        <v>71</v>
      </c>
      <c r="C34" s="47">
        <f t="shared" ref="C34" si="23">SUM(C35:C41)</f>
        <v>280000</v>
      </c>
      <c r="D34" s="47">
        <f t="shared" ref="D34:E34" si="24">SUM(D35:D41)</f>
        <v>0</v>
      </c>
      <c r="E34" s="47">
        <f t="shared" si="24"/>
        <v>280000</v>
      </c>
    </row>
    <row r="35" spans="1:5" ht="20.100000000000001" customHeight="1" x14ac:dyDescent="0.25">
      <c r="A35" s="33">
        <v>32111</v>
      </c>
      <c r="B35" s="34" t="s">
        <v>72</v>
      </c>
      <c r="C35" s="6">
        <v>125000</v>
      </c>
      <c r="D35" s="6">
        <v>0</v>
      </c>
      <c r="E35" s="6">
        <f t="shared" ref="E35:E41" si="25">C35+D35</f>
        <v>125000</v>
      </c>
    </row>
    <row r="36" spans="1:5" ht="20.100000000000001" customHeight="1" x14ac:dyDescent="0.25">
      <c r="A36" s="33">
        <v>32112</v>
      </c>
      <c r="B36" s="34" t="s">
        <v>73</v>
      </c>
      <c r="C36" s="6">
        <v>20000</v>
      </c>
      <c r="D36" s="6">
        <v>0</v>
      </c>
      <c r="E36" s="6">
        <f t="shared" si="25"/>
        <v>20000</v>
      </c>
    </row>
    <row r="37" spans="1:5" ht="20.100000000000001" customHeight="1" x14ac:dyDescent="0.25">
      <c r="A37" s="33">
        <v>32113</v>
      </c>
      <c r="B37" s="34" t="s">
        <v>74</v>
      </c>
      <c r="C37" s="6">
        <v>125000</v>
      </c>
      <c r="D37" s="6">
        <v>0</v>
      </c>
      <c r="E37" s="6">
        <f t="shared" si="25"/>
        <v>125000</v>
      </c>
    </row>
    <row r="38" spans="1:5" ht="20.100000000000001" customHeight="1" x14ac:dyDescent="0.25">
      <c r="A38" s="33">
        <v>32114</v>
      </c>
      <c r="B38" s="34" t="s">
        <v>75</v>
      </c>
      <c r="C38" s="6">
        <v>0</v>
      </c>
      <c r="D38" s="6">
        <v>0</v>
      </c>
      <c r="E38" s="6">
        <f t="shared" si="25"/>
        <v>0</v>
      </c>
    </row>
    <row r="39" spans="1:5" ht="20.100000000000001" customHeight="1" x14ac:dyDescent="0.25">
      <c r="A39" s="33">
        <v>32115</v>
      </c>
      <c r="B39" s="34" t="s">
        <v>76</v>
      </c>
      <c r="C39" s="6">
        <v>5000</v>
      </c>
      <c r="D39" s="6">
        <v>0</v>
      </c>
      <c r="E39" s="6">
        <f t="shared" si="25"/>
        <v>5000</v>
      </c>
    </row>
    <row r="40" spans="1:5" ht="20.100000000000001" customHeight="1" x14ac:dyDescent="0.25">
      <c r="A40" s="33">
        <v>32116</v>
      </c>
      <c r="B40" s="34" t="s">
        <v>77</v>
      </c>
      <c r="C40" s="6">
        <v>2000</v>
      </c>
      <c r="D40" s="6">
        <v>0</v>
      </c>
      <c r="E40" s="6">
        <f t="shared" si="25"/>
        <v>2000</v>
      </c>
    </row>
    <row r="41" spans="1:5" ht="20.100000000000001" customHeight="1" x14ac:dyDescent="0.25">
      <c r="A41" s="33">
        <v>32119</v>
      </c>
      <c r="B41" s="34" t="s">
        <v>78</v>
      </c>
      <c r="C41" s="6">
        <v>3000</v>
      </c>
      <c r="D41" s="6">
        <v>0</v>
      </c>
      <c r="E41" s="6">
        <f t="shared" si="25"/>
        <v>3000</v>
      </c>
    </row>
    <row r="42" spans="1:5" ht="20.100000000000001" customHeight="1" x14ac:dyDescent="0.25">
      <c r="A42" s="28">
        <v>3212</v>
      </c>
      <c r="B42" s="29" t="s">
        <v>79</v>
      </c>
      <c r="C42" s="47">
        <f t="shared" ref="C42:E42" si="26">C43</f>
        <v>1650000</v>
      </c>
      <c r="D42" s="47">
        <f t="shared" si="26"/>
        <v>0</v>
      </c>
      <c r="E42" s="47">
        <f t="shared" si="26"/>
        <v>1650000</v>
      </c>
    </row>
    <row r="43" spans="1:5" ht="20.100000000000001" customHeight="1" x14ac:dyDescent="0.25">
      <c r="A43" s="33">
        <v>32121</v>
      </c>
      <c r="B43" s="34" t="s">
        <v>80</v>
      </c>
      <c r="C43" s="6">
        <v>1650000</v>
      </c>
      <c r="D43" s="6">
        <v>0</v>
      </c>
      <c r="E43" s="6">
        <f>C43+D43</f>
        <v>1650000</v>
      </c>
    </row>
    <row r="44" spans="1:5" ht="20.100000000000001" customHeight="1" x14ac:dyDescent="0.25">
      <c r="A44" s="28">
        <v>3213</v>
      </c>
      <c r="B44" s="29" t="s">
        <v>81</v>
      </c>
      <c r="C44" s="47">
        <f t="shared" ref="C44" si="27">SUM(C45:C46)</f>
        <v>285000</v>
      </c>
      <c r="D44" s="47">
        <f t="shared" ref="D44:E44" si="28">SUM(D45:D46)</f>
        <v>0</v>
      </c>
      <c r="E44" s="47">
        <f t="shared" si="28"/>
        <v>285000</v>
      </c>
    </row>
    <row r="45" spans="1:5" ht="20.100000000000001" customHeight="1" x14ac:dyDescent="0.25">
      <c r="A45" s="33">
        <v>32131</v>
      </c>
      <c r="B45" s="34" t="s">
        <v>82</v>
      </c>
      <c r="C45" s="6">
        <v>110000</v>
      </c>
      <c r="D45" s="6">
        <v>0</v>
      </c>
      <c r="E45" s="6">
        <f t="shared" ref="E45:E46" si="29">C45+D45</f>
        <v>110000</v>
      </c>
    </row>
    <row r="46" spans="1:5" ht="20.100000000000001" customHeight="1" x14ac:dyDescent="0.25">
      <c r="A46" s="33">
        <v>32132</v>
      </c>
      <c r="B46" s="34" t="s">
        <v>83</v>
      </c>
      <c r="C46" s="6">
        <v>175000</v>
      </c>
      <c r="D46" s="6">
        <v>0</v>
      </c>
      <c r="E46" s="6">
        <f t="shared" si="29"/>
        <v>175000</v>
      </c>
    </row>
    <row r="47" spans="1:5" ht="20.100000000000001" customHeight="1" x14ac:dyDescent="0.25">
      <c r="A47" s="28">
        <v>3214</v>
      </c>
      <c r="B47" s="29" t="s">
        <v>84</v>
      </c>
      <c r="C47" s="47">
        <f t="shared" ref="C47:E47" si="30">C48</f>
        <v>30000</v>
      </c>
      <c r="D47" s="47">
        <f t="shared" si="30"/>
        <v>0</v>
      </c>
      <c r="E47" s="47">
        <f t="shared" si="30"/>
        <v>30000</v>
      </c>
    </row>
    <row r="48" spans="1:5" ht="20.100000000000001" customHeight="1" x14ac:dyDescent="0.25">
      <c r="A48" s="33">
        <v>32141</v>
      </c>
      <c r="B48" s="34" t="s">
        <v>85</v>
      </c>
      <c r="C48" s="6">
        <v>30000</v>
      </c>
      <c r="D48" s="6">
        <v>0</v>
      </c>
      <c r="E48" s="6">
        <f>C48+D48</f>
        <v>30000</v>
      </c>
    </row>
    <row r="49" spans="1:8" ht="20.100000000000001" customHeight="1" x14ac:dyDescent="0.25">
      <c r="A49" s="25">
        <v>322</v>
      </c>
      <c r="B49" s="26" t="s">
        <v>86</v>
      </c>
      <c r="C49" s="46">
        <f t="shared" ref="C49" si="31">C50+C58+C82+C87+C90+C93</f>
        <v>58997360</v>
      </c>
      <c r="D49" s="46">
        <f t="shared" ref="D49:E49" si="32">D50+D58+D82+D87+D90+D93</f>
        <v>-9315012</v>
      </c>
      <c r="E49" s="46">
        <f t="shared" si="32"/>
        <v>49682348</v>
      </c>
    </row>
    <row r="50" spans="1:8" ht="20.100000000000001" customHeight="1" x14ac:dyDescent="0.25">
      <c r="A50" s="28">
        <v>3221</v>
      </c>
      <c r="B50" s="29" t="s">
        <v>87</v>
      </c>
      <c r="C50" s="47">
        <f t="shared" ref="C50" si="33">C51+C52+C53+C55</f>
        <v>3286300</v>
      </c>
      <c r="D50" s="47">
        <f t="shared" ref="D50:E50" si="34">D51+D52+D53+D55</f>
        <v>40638</v>
      </c>
      <c r="E50" s="47">
        <f t="shared" si="34"/>
        <v>3326938</v>
      </c>
    </row>
    <row r="51" spans="1:8" ht="20.100000000000001" customHeight="1" x14ac:dyDescent="0.25">
      <c r="A51" s="48">
        <v>32211</v>
      </c>
      <c r="B51" s="49" t="s">
        <v>88</v>
      </c>
      <c r="C51" s="50">
        <v>719800</v>
      </c>
      <c r="D51" s="50">
        <v>56200</v>
      </c>
      <c r="E51" s="50">
        <f>C51+D51</f>
        <v>776000</v>
      </c>
      <c r="G51" s="51"/>
    </row>
    <row r="52" spans="1:8" ht="20.100000000000001" customHeight="1" x14ac:dyDescent="0.25">
      <c r="A52" s="48">
        <v>32212</v>
      </c>
      <c r="B52" s="49" t="s">
        <v>89</v>
      </c>
      <c r="C52" s="50">
        <v>35000</v>
      </c>
      <c r="D52" s="50">
        <v>0</v>
      </c>
      <c r="E52" s="50">
        <f>C52+D52</f>
        <v>35000</v>
      </c>
    </row>
    <row r="53" spans="1:8" ht="20.100000000000001" customHeight="1" x14ac:dyDescent="0.25">
      <c r="A53" s="48">
        <v>32214</v>
      </c>
      <c r="B53" s="49" t="s">
        <v>90</v>
      </c>
      <c r="C53" s="50">
        <f t="shared" ref="C53:E53" si="35">C54</f>
        <v>85400</v>
      </c>
      <c r="D53" s="50">
        <f t="shared" si="35"/>
        <v>-525</v>
      </c>
      <c r="E53" s="50">
        <f t="shared" si="35"/>
        <v>84875</v>
      </c>
      <c r="G53" s="51"/>
    </row>
    <row r="54" spans="1:8" ht="20.100000000000001" customHeight="1" x14ac:dyDescent="0.25">
      <c r="A54" s="1">
        <v>3221416</v>
      </c>
      <c r="B54" s="2" t="s">
        <v>91</v>
      </c>
      <c r="C54" s="3">
        <v>85400</v>
      </c>
      <c r="D54" s="3">
        <v>-525</v>
      </c>
      <c r="E54" s="3">
        <f>C54+D54</f>
        <v>84875</v>
      </c>
    </row>
    <row r="55" spans="1:8" ht="20.100000000000001" customHeight="1" x14ac:dyDescent="0.25">
      <c r="A55" s="48">
        <v>32216</v>
      </c>
      <c r="B55" s="49" t="s">
        <v>92</v>
      </c>
      <c r="C55" s="50">
        <f t="shared" ref="C55" si="36">SUM(C56:C57)</f>
        <v>2446100</v>
      </c>
      <c r="D55" s="50">
        <f t="shared" ref="D55:E55" si="37">SUM(D56:D57)</f>
        <v>-15037</v>
      </c>
      <c r="E55" s="50">
        <f t="shared" si="37"/>
        <v>2431063</v>
      </c>
    </row>
    <row r="56" spans="1:8" ht="20.100000000000001" customHeight="1" x14ac:dyDescent="0.25">
      <c r="A56" s="33">
        <v>3221614</v>
      </c>
      <c r="B56" s="34" t="s">
        <v>93</v>
      </c>
      <c r="C56" s="6">
        <v>2104500</v>
      </c>
      <c r="D56" s="6">
        <v>-12937</v>
      </c>
      <c r="E56" s="6">
        <f>C56+D56</f>
        <v>2091563</v>
      </c>
      <c r="H56" s="51"/>
    </row>
    <row r="57" spans="1:8" ht="20.100000000000001" customHeight="1" x14ac:dyDescent="0.25">
      <c r="A57" s="33">
        <v>3221615</v>
      </c>
      <c r="B57" s="34" t="s">
        <v>94</v>
      </c>
      <c r="C57" s="6">
        <v>341600</v>
      </c>
      <c r="D57" s="6">
        <v>-2100</v>
      </c>
      <c r="E57" s="6">
        <f>C57+D57</f>
        <v>339500</v>
      </c>
      <c r="H57" s="51"/>
    </row>
    <row r="58" spans="1:8" ht="20.100000000000001" customHeight="1" x14ac:dyDescent="0.25">
      <c r="A58" s="28">
        <v>3222</v>
      </c>
      <c r="B58" s="29" t="s">
        <v>95</v>
      </c>
      <c r="C58" s="47">
        <f t="shared" ref="C58" si="38">C59+C80</f>
        <v>51910660</v>
      </c>
      <c r="D58" s="47">
        <f t="shared" ref="D58:E58" si="39">D59+D80</f>
        <v>-9751000</v>
      </c>
      <c r="E58" s="47">
        <f t="shared" si="39"/>
        <v>42159660</v>
      </c>
    </row>
    <row r="59" spans="1:8" ht="20.100000000000001" customHeight="1" x14ac:dyDescent="0.25">
      <c r="A59" s="48">
        <v>32221</v>
      </c>
      <c r="B59" s="49" t="s">
        <v>96</v>
      </c>
      <c r="C59" s="50">
        <f t="shared" ref="C59" si="40">SUM(C60:C79)</f>
        <v>51720660</v>
      </c>
      <c r="D59" s="50">
        <f t="shared" ref="D59:E59" si="41">SUM(D60:D79)</f>
        <v>-9751000</v>
      </c>
      <c r="E59" s="50">
        <f t="shared" si="41"/>
        <v>41969660</v>
      </c>
    </row>
    <row r="60" spans="1:8" ht="20.100000000000001" customHeight="1" x14ac:dyDescent="0.25">
      <c r="A60" s="33">
        <v>3222101</v>
      </c>
      <c r="B60" s="34" t="s">
        <v>97</v>
      </c>
      <c r="C60" s="6">
        <v>0</v>
      </c>
      <c r="D60" s="6">
        <v>0</v>
      </c>
      <c r="E60" s="6">
        <f t="shared" ref="E60:E79" si="42">C60+D60</f>
        <v>0</v>
      </c>
    </row>
    <row r="61" spans="1:8" ht="20.100000000000001" customHeight="1" x14ac:dyDescent="0.25">
      <c r="A61" s="33">
        <v>3222102</v>
      </c>
      <c r="B61" s="34" t="s">
        <v>98</v>
      </c>
      <c r="C61" s="6">
        <v>1290660</v>
      </c>
      <c r="D61" s="6">
        <v>0</v>
      </c>
      <c r="E61" s="6">
        <f t="shared" si="42"/>
        <v>1290660</v>
      </c>
    </row>
    <row r="62" spans="1:8" ht="20.100000000000001" customHeight="1" x14ac:dyDescent="0.25">
      <c r="A62" s="33">
        <v>3222103</v>
      </c>
      <c r="B62" s="34" t="s">
        <v>99</v>
      </c>
      <c r="C62" s="6">
        <v>330000</v>
      </c>
      <c r="D62" s="6">
        <v>68500</v>
      </c>
      <c r="E62" s="6">
        <f t="shared" si="42"/>
        <v>398500</v>
      </c>
      <c r="F62" s="51"/>
    </row>
    <row r="63" spans="1:8" ht="20.100000000000001" customHeight="1" x14ac:dyDescent="0.25">
      <c r="A63" s="33">
        <v>3222104</v>
      </c>
      <c r="B63" s="34" t="s">
        <v>100</v>
      </c>
      <c r="C63" s="6">
        <v>247500</v>
      </c>
      <c r="D63" s="6">
        <v>0</v>
      </c>
      <c r="E63" s="6">
        <f t="shared" si="42"/>
        <v>247500</v>
      </c>
      <c r="F63" s="51"/>
    </row>
    <row r="64" spans="1:8" ht="20.100000000000001" customHeight="1" x14ac:dyDescent="0.25">
      <c r="A64" s="33">
        <v>3222105</v>
      </c>
      <c r="B64" s="34" t="s">
        <v>101</v>
      </c>
      <c r="C64" s="6">
        <v>2697500</v>
      </c>
      <c r="D64" s="6">
        <v>48750</v>
      </c>
      <c r="E64" s="6">
        <f t="shared" si="42"/>
        <v>2746250</v>
      </c>
      <c r="F64" s="51"/>
    </row>
    <row r="65" spans="1:6" ht="20.100000000000001" customHeight="1" x14ac:dyDescent="0.25">
      <c r="A65" s="33">
        <v>3222106</v>
      </c>
      <c r="B65" s="34" t="s">
        <v>102</v>
      </c>
      <c r="C65" s="6">
        <v>1343750</v>
      </c>
      <c r="D65" s="6">
        <v>0</v>
      </c>
      <c r="E65" s="6">
        <f t="shared" si="42"/>
        <v>1343750</v>
      </c>
      <c r="F65" s="51"/>
    </row>
    <row r="66" spans="1:6" ht="20.100000000000001" customHeight="1" x14ac:dyDescent="0.25">
      <c r="A66" s="33">
        <v>3222107</v>
      </c>
      <c r="B66" s="34" t="s">
        <v>103</v>
      </c>
      <c r="C66" s="6">
        <v>31250</v>
      </c>
      <c r="D66" s="6">
        <v>0</v>
      </c>
      <c r="E66" s="6">
        <f t="shared" si="42"/>
        <v>31250</v>
      </c>
      <c r="F66" s="51"/>
    </row>
    <row r="67" spans="1:6" ht="20.100000000000001" customHeight="1" x14ac:dyDescent="0.25">
      <c r="A67" s="33">
        <v>3222108</v>
      </c>
      <c r="B67" s="34" t="s">
        <v>104</v>
      </c>
      <c r="C67" s="6">
        <v>206250</v>
      </c>
      <c r="D67" s="6">
        <v>39250</v>
      </c>
      <c r="E67" s="6">
        <f t="shared" si="42"/>
        <v>245500</v>
      </c>
      <c r="F67" s="51"/>
    </row>
    <row r="68" spans="1:6" ht="20.100000000000001" customHeight="1" x14ac:dyDescent="0.25">
      <c r="A68" s="33">
        <v>3222109</v>
      </c>
      <c r="B68" s="34" t="s">
        <v>105</v>
      </c>
      <c r="C68" s="6">
        <v>199000</v>
      </c>
      <c r="D68" s="6">
        <v>0</v>
      </c>
      <c r="E68" s="6">
        <f t="shared" si="42"/>
        <v>199000</v>
      </c>
      <c r="F68" s="51"/>
    </row>
    <row r="69" spans="1:6" ht="20.100000000000001" customHeight="1" x14ac:dyDescent="0.25">
      <c r="A69" s="33">
        <v>3222110</v>
      </c>
      <c r="B69" s="34" t="s">
        <v>106</v>
      </c>
      <c r="C69" s="6">
        <v>300000</v>
      </c>
      <c r="D69" s="6">
        <v>0</v>
      </c>
      <c r="E69" s="6">
        <f t="shared" si="42"/>
        <v>300000</v>
      </c>
      <c r="F69" s="51"/>
    </row>
    <row r="70" spans="1:6" ht="20.100000000000001" customHeight="1" x14ac:dyDescent="0.25">
      <c r="A70" s="33">
        <v>3222111</v>
      </c>
      <c r="B70" s="34" t="s">
        <v>107</v>
      </c>
      <c r="C70" s="6">
        <v>5762500</v>
      </c>
      <c r="D70" s="6">
        <v>0</v>
      </c>
      <c r="E70" s="6">
        <f t="shared" si="42"/>
        <v>5762500</v>
      </c>
      <c r="F70" s="51"/>
    </row>
    <row r="71" spans="1:6" ht="20.100000000000001" customHeight="1" x14ac:dyDescent="0.25">
      <c r="A71" s="33">
        <v>3222112</v>
      </c>
      <c r="B71" s="34" t="s">
        <v>108</v>
      </c>
      <c r="C71" s="6">
        <v>85000</v>
      </c>
      <c r="D71" s="6">
        <v>0</v>
      </c>
      <c r="E71" s="6">
        <f t="shared" si="42"/>
        <v>85000</v>
      </c>
      <c r="F71" s="51"/>
    </row>
    <row r="72" spans="1:6" ht="20.100000000000001" customHeight="1" x14ac:dyDescent="0.25">
      <c r="A72" s="33">
        <v>3222120</v>
      </c>
      <c r="B72" s="34" t="s">
        <v>109</v>
      </c>
      <c r="C72" s="6">
        <v>145000</v>
      </c>
      <c r="D72" s="6">
        <v>0</v>
      </c>
      <c r="E72" s="6">
        <f t="shared" si="42"/>
        <v>145000</v>
      </c>
      <c r="F72" s="51"/>
    </row>
    <row r="73" spans="1:6" ht="20.100000000000001" customHeight="1" x14ac:dyDescent="0.25">
      <c r="A73" s="33">
        <v>3222133</v>
      </c>
      <c r="B73" s="34" t="s">
        <v>110</v>
      </c>
      <c r="C73" s="6">
        <v>36257500</v>
      </c>
      <c r="D73" s="6">
        <v>-10156250</v>
      </c>
      <c r="E73" s="6">
        <f t="shared" si="42"/>
        <v>26101250</v>
      </c>
      <c r="F73" s="51"/>
    </row>
    <row r="74" spans="1:6" ht="20.100000000000001" customHeight="1" x14ac:dyDescent="0.25">
      <c r="A74" s="33">
        <v>3222135</v>
      </c>
      <c r="B74" s="34" t="s">
        <v>111</v>
      </c>
      <c r="C74" s="6">
        <v>225000</v>
      </c>
      <c r="D74" s="6">
        <v>-43750</v>
      </c>
      <c r="E74" s="6">
        <f t="shared" si="42"/>
        <v>181250</v>
      </c>
      <c r="F74" s="51"/>
    </row>
    <row r="75" spans="1:6" ht="20.100000000000001" customHeight="1" x14ac:dyDescent="0.25">
      <c r="A75" s="33">
        <v>3222137</v>
      </c>
      <c r="B75" s="34" t="s">
        <v>112</v>
      </c>
      <c r="C75" s="6">
        <v>175000</v>
      </c>
      <c r="D75" s="6">
        <v>0</v>
      </c>
      <c r="E75" s="6">
        <f t="shared" si="42"/>
        <v>175000</v>
      </c>
      <c r="F75" s="51"/>
    </row>
    <row r="76" spans="1:6" ht="20.100000000000001" customHeight="1" x14ac:dyDescent="0.25">
      <c r="A76" s="33">
        <v>3222138</v>
      </c>
      <c r="B76" s="34" t="s">
        <v>113</v>
      </c>
      <c r="C76" s="6">
        <v>312500</v>
      </c>
      <c r="D76" s="6">
        <v>0</v>
      </c>
      <c r="E76" s="6">
        <f t="shared" si="42"/>
        <v>312500</v>
      </c>
      <c r="F76" s="51"/>
    </row>
    <row r="77" spans="1:6" s="5" customFormat="1" ht="20.100000000000001" customHeight="1" x14ac:dyDescent="0.25">
      <c r="A77" s="1">
        <v>3222139</v>
      </c>
      <c r="B77" s="2" t="s">
        <v>114</v>
      </c>
      <c r="C77" s="3">
        <v>906250</v>
      </c>
      <c r="D77" s="3">
        <v>187500</v>
      </c>
      <c r="E77" s="3">
        <f t="shared" si="42"/>
        <v>1093750</v>
      </c>
      <c r="F77" s="4"/>
    </row>
    <row r="78" spans="1:6" ht="20.100000000000001" customHeight="1" x14ac:dyDescent="0.25">
      <c r="A78" s="33">
        <v>3222140</v>
      </c>
      <c r="B78" s="34" t="s">
        <v>115</v>
      </c>
      <c r="C78" s="6">
        <v>550000</v>
      </c>
      <c r="D78" s="6">
        <v>0</v>
      </c>
      <c r="E78" s="6">
        <f t="shared" si="42"/>
        <v>550000</v>
      </c>
      <c r="F78" s="51"/>
    </row>
    <row r="79" spans="1:6" ht="20.100000000000001" customHeight="1" x14ac:dyDescent="0.25">
      <c r="A79" s="33">
        <v>3222141</v>
      </c>
      <c r="B79" s="34" t="s">
        <v>116</v>
      </c>
      <c r="C79" s="6">
        <v>656000</v>
      </c>
      <c r="D79" s="6">
        <v>105000</v>
      </c>
      <c r="E79" s="6">
        <f t="shared" si="42"/>
        <v>761000</v>
      </c>
      <c r="F79" s="51"/>
    </row>
    <row r="80" spans="1:6" ht="20.100000000000001" customHeight="1" x14ac:dyDescent="0.25">
      <c r="A80" s="48">
        <v>32229</v>
      </c>
      <c r="B80" s="49" t="s">
        <v>117</v>
      </c>
      <c r="C80" s="50">
        <f t="shared" ref="C80:E80" si="43">C81</f>
        <v>190000</v>
      </c>
      <c r="D80" s="50">
        <f t="shared" si="43"/>
        <v>0</v>
      </c>
      <c r="E80" s="50">
        <f t="shared" si="43"/>
        <v>190000</v>
      </c>
    </row>
    <row r="81" spans="1:7" ht="20.100000000000001" customHeight="1" x14ac:dyDescent="0.25">
      <c r="A81" s="33">
        <v>3222921</v>
      </c>
      <c r="B81" s="34" t="s">
        <v>118</v>
      </c>
      <c r="C81" s="6">
        <v>190000</v>
      </c>
      <c r="D81" s="6">
        <v>0</v>
      </c>
      <c r="E81" s="6">
        <f>C81+D81</f>
        <v>190000</v>
      </c>
    </row>
    <row r="82" spans="1:7" ht="20.100000000000001" customHeight="1" x14ac:dyDescent="0.25">
      <c r="A82" s="28">
        <v>3223</v>
      </c>
      <c r="B82" s="29" t="s">
        <v>119</v>
      </c>
      <c r="C82" s="47">
        <f t="shared" ref="C82" si="44">SUM(C83:C86)</f>
        <v>1996400</v>
      </c>
      <c r="D82" s="47">
        <f t="shared" ref="D82:E82" si="45">SUM(D83:D86)</f>
        <v>351600</v>
      </c>
      <c r="E82" s="47">
        <f t="shared" si="45"/>
        <v>2348000</v>
      </c>
    </row>
    <row r="83" spans="1:7" ht="20.100000000000001" customHeight="1" x14ac:dyDescent="0.25">
      <c r="A83" s="33">
        <v>32231</v>
      </c>
      <c r="B83" s="34" t="s">
        <v>120</v>
      </c>
      <c r="C83" s="6">
        <v>793000</v>
      </c>
      <c r="D83" s="6">
        <v>358875</v>
      </c>
      <c r="E83" s="6">
        <f t="shared" ref="E83:E86" si="46">C83+D83</f>
        <v>1151875</v>
      </c>
      <c r="G83" s="51"/>
    </row>
    <row r="84" spans="1:7" ht="20.100000000000001" customHeight="1" x14ac:dyDescent="0.25">
      <c r="A84" s="33">
        <v>32232</v>
      </c>
      <c r="B84" s="34" t="s">
        <v>121</v>
      </c>
      <c r="C84" s="6">
        <v>20000</v>
      </c>
      <c r="D84" s="6">
        <v>0</v>
      </c>
      <c r="E84" s="6">
        <f t="shared" si="46"/>
        <v>20000</v>
      </c>
      <c r="G84" s="51"/>
    </row>
    <row r="85" spans="1:7" ht="20.100000000000001" customHeight="1" x14ac:dyDescent="0.25">
      <c r="A85" s="33">
        <v>32233</v>
      </c>
      <c r="B85" s="34" t="s">
        <v>122</v>
      </c>
      <c r="C85" s="6">
        <v>719800</v>
      </c>
      <c r="D85" s="6">
        <v>-4425</v>
      </c>
      <c r="E85" s="6">
        <f t="shared" si="46"/>
        <v>715375</v>
      </c>
      <c r="G85" s="51"/>
    </row>
    <row r="86" spans="1:7" ht="20.100000000000001" customHeight="1" x14ac:dyDescent="0.25">
      <c r="A86" s="33">
        <v>32234</v>
      </c>
      <c r="B86" s="34" t="s">
        <v>123</v>
      </c>
      <c r="C86" s="6">
        <v>463600</v>
      </c>
      <c r="D86" s="6">
        <v>-2850</v>
      </c>
      <c r="E86" s="6">
        <f t="shared" si="46"/>
        <v>460750</v>
      </c>
      <c r="G86" s="51"/>
    </row>
    <row r="87" spans="1:7" ht="20.100000000000001" customHeight="1" x14ac:dyDescent="0.25">
      <c r="A87" s="28">
        <v>3224</v>
      </c>
      <c r="B87" s="29" t="s">
        <v>124</v>
      </c>
      <c r="C87" s="47">
        <f t="shared" ref="C87" si="47">SUM(C88:C89)</f>
        <v>1425800</v>
      </c>
      <c r="D87" s="47">
        <f t="shared" ref="D87:E87" si="48">SUM(D88:D89)</f>
        <v>33950</v>
      </c>
      <c r="E87" s="47">
        <f t="shared" si="48"/>
        <v>1459750</v>
      </c>
      <c r="G87" s="51"/>
    </row>
    <row r="88" spans="1:7" ht="20.100000000000001" customHeight="1" x14ac:dyDescent="0.25">
      <c r="A88" s="33">
        <v>32242</v>
      </c>
      <c r="B88" s="34" t="s">
        <v>125</v>
      </c>
      <c r="C88" s="6">
        <v>1255000</v>
      </c>
      <c r="D88" s="6">
        <v>35000</v>
      </c>
      <c r="E88" s="6">
        <f>C88+D88</f>
        <v>1290000</v>
      </c>
    </row>
    <row r="89" spans="1:7" ht="20.100000000000001" customHeight="1" x14ac:dyDescent="0.25">
      <c r="A89" s="33">
        <v>32244</v>
      </c>
      <c r="B89" s="34" t="s">
        <v>126</v>
      </c>
      <c r="C89" s="6">
        <v>170800</v>
      </c>
      <c r="D89" s="6">
        <v>-1050</v>
      </c>
      <c r="E89" s="6">
        <f>C89+D89</f>
        <v>169750</v>
      </c>
      <c r="G89" s="51"/>
    </row>
    <row r="90" spans="1:7" ht="20.100000000000001" customHeight="1" x14ac:dyDescent="0.25">
      <c r="A90" s="28">
        <v>3225</v>
      </c>
      <c r="B90" s="29" t="s">
        <v>127</v>
      </c>
      <c r="C90" s="47">
        <f t="shared" ref="C90" si="49">SUM(C91:C92)</f>
        <v>231800</v>
      </c>
      <c r="D90" s="47">
        <f t="shared" ref="D90:E90" si="50">SUM(D91:D92)</f>
        <v>-1425</v>
      </c>
      <c r="E90" s="47">
        <f t="shared" si="50"/>
        <v>230375</v>
      </c>
      <c r="G90" s="51"/>
    </row>
    <row r="91" spans="1:7" ht="20.100000000000001" customHeight="1" x14ac:dyDescent="0.25">
      <c r="A91" s="33">
        <v>32251</v>
      </c>
      <c r="B91" s="34" t="s">
        <v>128</v>
      </c>
      <c r="C91" s="6">
        <v>231800</v>
      </c>
      <c r="D91" s="6">
        <v>-1425</v>
      </c>
      <c r="E91" s="6">
        <f>C91+D91</f>
        <v>230375</v>
      </c>
      <c r="G91" s="51"/>
    </row>
    <row r="92" spans="1:7" ht="20.100000000000001" customHeight="1" x14ac:dyDescent="0.25">
      <c r="A92" s="33">
        <v>32252</v>
      </c>
      <c r="B92" s="34" t="s">
        <v>129</v>
      </c>
      <c r="C92" s="6">
        <v>0</v>
      </c>
      <c r="D92" s="6">
        <v>0</v>
      </c>
      <c r="E92" s="6">
        <f>C92+D92</f>
        <v>0</v>
      </c>
      <c r="G92" s="51"/>
    </row>
    <row r="93" spans="1:7" ht="20.100000000000001" customHeight="1" x14ac:dyDescent="0.25">
      <c r="A93" s="28">
        <v>3227</v>
      </c>
      <c r="B93" s="29" t="s">
        <v>130</v>
      </c>
      <c r="C93" s="47">
        <f t="shared" ref="C93:E93" si="51">C94</f>
        <v>146400</v>
      </c>
      <c r="D93" s="47">
        <f t="shared" si="51"/>
        <v>11225</v>
      </c>
      <c r="E93" s="47">
        <f t="shared" si="51"/>
        <v>157625</v>
      </c>
      <c r="G93" s="51"/>
    </row>
    <row r="94" spans="1:7" ht="20.100000000000001" customHeight="1" x14ac:dyDescent="0.25">
      <c r="A94" s="33">
        <v>32271</v>
      </c>
      <c r="B94" s="34" t="s">
        <v>130</v>
      </c>
      <c r="C94" s="6">
        <v>146400</v>
      </c>
      <c r="D94" s="6">
        <v>11225</v>
      </c>
      <c r="E94" s="6">
        <f>C94+D94</f>
        <v>157625</v>
      </c>
      <c r="G94" s="51"/>
    </row>
    <row r="95" spans="1:7" ht="20.100000000000001" customHeight="1" x14ac:dyDescent="0.25">
      <c r="A95" s="25">
        <v>323</v>
      </c>
      <c r="B95" s="26" t="s">
        <v>131</v>
      </c>
      <c r="C95" s="46">
        <f t="shared" ref="C95" si="52">C96+C100+C114+C116+C126+C132+C140+C154+C158</f>
        <v>18821860</v>
      </c>
      <c r="D95" s="46">
        <f t="shared" ref="D95:E95" si="53">D96+D100+D114+D116+D126+D132+D140+D154+D158</f>
        <v>591119</v>
      </c>
      <c r="E95" s="46">
        <f t="shared" si="53"/>
        <v>19412979</v>
      </c>
      <c r="G95" s="51"/>
    </row>
    <row r="96" spans="1:7" ht="20.100000000000001" customHeight="1" x14ac:dyDescent="0.25">
      <c r="A96" s="28">
        <v>3231</v>
      </c>
      <c r="B96" s="29" t="s">
        <v>132</v>
      </c>
      <c r="C96" s="47">
        <f t="shared" ref="C96" si="54">SUM(C97:C99)</f>
        <v>1452800</v>
      </c>
      <c r="D96" s="47">
        <f t="shared" ref="D96:E96" si="55">SUM(D97:D99)</f>
        <v>237213</v>
      </c>
      <c r="E96" s="47">
        <f t="shared" si="55"/>
        <v>1690013</v>
      </c>
      <c r="G96" s="51"/>
    </row>
    <row r="97" spans="1:7" ht="20.100000000000001" customHeight="1" x14ac:dyDescent="0.25">
      <c r="A97" s="33">
        <v>32311</v>
      </c>
      <c r="B97" s="34" t="s">
        <v>133</v>
      </c>
      <c r="C97" s="6">
        <v>1220000</v>
      </c>
      <c r="D97" s="6">
        <v>-7500</v>
      </c>
      <c r="E97" s="6">
        <f t="shared" ref="E97:E99" si="56">C97+D97</f>
        <v>1212500</v>
      </c>
      <c r="G97" s="51"/>
    </row>
    <row r="98" spans="1:7" ht="20.100000000000001" customHeight="1" x14ac:dyDescent="0.25">
      <c r="A98" s="33">
        <v>32313</v>
      </c>
      <c r="B98" s="34" t="s">
        <v>134</v>
      </c>
      <c r="C98" s="6">
        <v>231800</v>
      </c>
      <c r="D98" s="6">
        <v>244713</v>
      </c>
      <c r="E98" s="6">
        <f t="shared" si="56"/>
        <v>476513</v>
      </c>
      <c r="G98" s="51"/>
    </row>
    <row r="99" spans="1:7" ht="20.100000000000001" customHeight="1" x14ac:dyDescent="0.25">
      <c r="A99" s="33">
        <v>32314</v>
      </c>
      <c r="B99" s="34" t="s">
        <v>135</v>
      </c>
      <c r="C99" s="6">
        <v>1000</v>
      </c>
      <c r="D99" s="6">
        <v>0</v>
      </c>
      <c r="E99" s="6">
        <f t="shared" si="56"/>
        <v>1000</v>
      </c>
      <c r="G99" s="51"/>
    </row>
    <row r="100" spans="1:7" ht="20.100000000000001" customHeight="1" x14ac:dyDescent="0.25">
      <c r="A100" s="28">
        <v>3232</v>
      </c>
      <c r="B100" s="29" t="s">
        <v>136</v>
      </c>
      <c r="C100" s="47">
        <f t="shared" ref="C100" si="57">C101+C105+C109+C112</f>
        <v>2342500</v>
      </c>
      <c r="D100" s="47">
        <f t="shared" ref="D100:E100" si="58">D101+D105+D109+D112</f>
        <v>264438</v>
      </c>
      <c r="E100" s="47">
        <f t="shared" si="58"/>
        <v>2606938</v>
      </c>
      <c r="G100" s="51"/>
    </row>
    <row r="101" spans="1:7" ht="20.100000000000001" customHeight="1" x14ac:dyDescent="0.25">
      <c r="A101" s="48">
        <v>32321</v>
      </c>
      <c r="B101" s="49" t="s">
        <v>137</v>
      </c>
      <c r="C101" s="50">
        <f t="shared" ref="C101" si="59">SUM(C102:C104)</f>
        <v>122000</v>
      </c>
      <c r="D101" s="50">
        <f t="shared" ref="D101:E101" si="60">SUM(D102:D104)</f>
        <v>-750</v>
      </c>
      <c r="E101" s="50">
        <f t="shared" si="60"/>
        <v>121250</v>
      </c>
      <c r="G101" s="51"/>
    </row>
    <row r="102" spans="1:7" ht="20.100000000000001" customHeight="1" x14ac:dyDescent="0.25">
      <c r="A102" s="33">
        <v>323210</v>
      </c>
      <c r="B102" s="34" t="s">
        <v>138</v>
      </c>
      <c r="C102" s="6">
        <v>122000</v>
      </c>
      <c r="D102" s="6">
        <v>-750</v>
      </c>
      <c r="E102" s="6">
        <f t="shared" ref="E102:E104" si="61">C102+D102</f>
        <v>121250</v>
      </c>
      <c r="G102" s="51"/>
    </row>
    <row r="103" spans="1:7" ht="20.100000000000001" customHeight="1" x14ac:dyDescent="0.25">
      <c r="A103" s="33">
        <v>3232101</v>
      </c>
      <c r="B103" s="34" t="s">
        <v>139</v>
      </c>
      <c r="C103" s="6">
        <v>0</v>
      </c>
      <c r="D103" s="6">
        <v>0</v>
      </c>
      <c r="E103" s="6">
        <f t="shared" si="61"/>
        <v>0</v>
      </c>
      <c r="G103" s="51"/>
    </row>
    <row r="104" spans="1:7" ht="20.100000000000001" customHeight="1" x14ac:dyDescent="0.25">
      <c r="A104" s="33">
        <v>323211</v>
      </c>
      <c r="B104" s="34" t="s">
        <v>140</v>
      </c>
      <c r="C104" s="6">
        <v>0</v>
      </c>
      <c r="D104" s="6">
        <v>0</v>
      </c>
      <c r="E104" s="6">
        <f t="shared" si="61"/>
        <v>0</v>
      </c>
      <c r="G104" s="51"/>
    </row>
    <row r="105" spans="1:7" ht="20.100000000000001" customHeight="1" x14ac:dyDescent="0.25">
      <c r="A105" s="48">
        <v>32322</v>
      </c>
      <c r="B105" s="49" t="s">
        <v>141</v>
      </c>
      <c r="C105" s="50">
        <f t="shared" ref="C105" si="62">SUM(C106:C108)</f>
        <v>1891100</v>
      </c>
      <c r="D105" s="50">
        <f t="shared" ref="D105:E105" si="63">SUM(D106:D108)</f>
        <v>267213</v>
      </c>
      <c r="E105" s="50">
        <f t="shared" si="63"/>
        <v>2158313</v>
      </c>
      <c r="G105" s="51"/>
    </row>
    <row r="106" spans="1:7" ht="20.100000000000001" customHeight="1" x14ac:dyDescent="0.25">
      <c r="A106" s="33">
        <v>323220</v>
      </c>
      <c r="B106" s="34" t="s">
        <v>142</v>
      </c>
      <c r="C106" s="6">
        <v>1500000</v>
      </c>
      <c r="D106" s="6">
        <v>267213</v>
      </c>
      <c r="E106" s="6">
        <f t="shared" ref="E106:E108" si="64">C106+D106</f>
        <v>1767213</v>
      </c>
      <c r="G106" s="51"/>
    </row>
    <row r="107" spans="1:7" ht="20.100000000000001" customHeight="1" x14ac:dyDescent="0.25">
      <c r="A107" s="33">
        <v>323221</v>
      </c>
      <c r="B107" s="34" t="s">
        <v>143</v>
      </c>
      <c r="C107" s="6">
        <v>0</v>
      </c>
      <c r="D107" s="6">
        <v>0</v>
      </c>
      <c r="E107" s="6">
        <f t="shared" si="64"/>
        <v>0</v>
      </c>
      <c r="G107" s="51"/>
    </row>
    <row r="108" spans="1:7" ht="20.100000000000001" customHeight="1" x14ac:dyDescent="0.25">
      <c r="A108" s="33">
        <v>323222</v>
      </c>
      <c r="B108" s="34" t="s">
        <v>144</v>
      </c>
      <c r="C108" s="6">
        <v>391100</v>
      </c>
      <c r="D108" s="6">
        <v>0</v>
      </c>
      <c r="E108" s="6">
        <f t="shared" si="64"/>
        <v>391100</v>
      </c>
      <c r="G108" s="51"/>
    </row>
    <row r="109" spans="1:7" ht="20.100000000000001" customHeight="1" x14ac:dyDescent="0.25">
      <c r="A109" s="48">
        <v>32323</v>
      </c>
      <c r="B109" s="49" t="s">
        <v>145</v>
      </c>
      <c r="C109" s="50">
        <f t="shared" ref="C109" si="65">SUM(C110:C111)</f>
        <v>329400</v>
      </c>
      <c r="D109" s="50">
        <f t="shared" ref="D109:E109" si="66">SUM(D110:D111)</f>
        <v>-2025</v>
      </c>
      <c r="E109" s="50">
        <f t="shared" si="66"/>
        <v>327375</v>
      </c>
      <c r="G109" s="51"/>
    </row>
    <row r="110" spans="1:7" ht="20.100000000000001" customHeight="1" x14ac:dyDescent="0.25">
      <c r="A110" s="33">
        <v>323230</v>
      </c>
      <c r="B110" s="34" t="s">
        <v>146</v>
      </c>
      <c r="C110" s="6">
        <v>305000</v>
      </c>
      <c r="D110" s="6">
        <v>-1875</v>
      </c>
      <c r="E110" s="6">
        <f t="shared" ref="E110:E111" si="67">C110+D110</f>
        <v>303125</v>
      </c>
      <c r="G110" s="51"/>
    </row>
    <row r="111" spans="1:7" ht="20.100000000000001" customHeight="1" x14ac:dyDescent="0.25">
      <c r="A111" s="33">
        <v>323231</v>
      </c>
      <c r="B111" s="34" t="s">
        <v>147</v>
      </c>
      <c r="C111" s="6">
        <v>24400</v>
      </c>
      <c r="D111" s="6">
        <v>-150</v>
      </c>
      <c r="E111" s="6">
        <f t="shared" si="67"/>
        <v>24250</v>
      </c>
      <c r="G111" s="51"/>
    </row>
    <row r="112" spans="1:7" ht="20.100000000000001" customHeight="1" x14ac:dyDescent="0.25">
      <c r="A112" s="48">
        <v>32329</v>
      </c>
      <c r="B112" s="49" t="s">
        <v>148</v>
      </c>
      <c r="C112" s="50">
        <f t="shared" ref="C112:E112" si="68">C113</f>
        <v>0</v>
      </c>
      <c r="D112" s="50">
        <f t="shared" si="68"/>
        <v>0</v>
      </c>
      <c r="E112" s="50">
        <f t="shared" si="68"/>
        <v>0</v>
      </c>
      <c r="G112" s="51"/>
    </row>
    <row r="113" spans="1:7" ht="20.100000000000001" customHeight="1" x14ac:dyDescent="0.25">
      <c r="A113" s="33">
        <v>323290</v>
      </c>
      <c r="B113" s="34" t="s">
        <v>149</v>
      </c>
      <c r="C113" s="6">
        <v>0</v>
      </c>
      <c r="D113" s="6">
        <v>0</v>
      </c>
      <c r="E113" s="6">
        <f>C113+D113</f>
        <v>0</v>
      </c>
      <c r="G113" s="51"/>
    </row>
    <row r="114" spans="1:7" ht="20.100000000000001" customHeight="1" x14ac:dyDescent="0.25">
      <c r="A114" s="28">
        <v>3233</v>
      </c>
      <c r="B114" s="29" t="s">
        <v>150</v>
      </c>
      <c r="C114" s="47">
        <f t="shared" ref="C114:E114" si="69">C115</f>
        <v>275400</v>
      </c>
      <c r="D114" s="47">
        <f t="shared" si="69"/>
        <v>-1462</v>
      </c>
      <c r="E114" s="47">
        <f t="shared" si="69"/>
        <v>273938</v>
      </c>
      <c r="G114" s="51"/>
    </row>
    <row r="115" spans="1:7" s="5" customFormat="1" ht="20.100000000000001" customHeight="1" x14ac:dyDescent="0.25">
      <c r="A115" s="1">
        <v>32339</v>
      </c>
      <c r="B115" s="2" t="s">
        <v>151</v>
      </c>
      <c r="C115" s="3">
        <v>275400</v>
      </c>
      <c r="D115" s="3">
        <v>-1462</v>
      </c>
      <c r="E115" s="3">
        <f>C115+D115</f>
        <v>273938</v>
      </c>
      <c r="G115" s="51"/>
    </row>
    <row r="116" spans="1:7" ht="20.100000000000001" customHeight="1" x14ac:dyDescent="0.25">
      <c r="A116" s="28">
        <v>3234</v>
      </c>
      <c r="B116" s="29" t="s">
        <v>152</v>
      </c>
      <c r="C116" s="47">
        <f t="shared" ref="C116" si="70">SUM(C117:C121)</f>
        <v>2777800</v>
      </c>
      <c r="D116" s="47">
        <f t="shared" ref="D116:E116" si="71">SUM(D117:D121)</f>
        <v>-7987</v>
      </c>
      <c r="E116" s="47">
        <f t="shared" si="71"/>
        <v>2769813</v>
      </c>
      <c r="G116" s="51"/>
    </row>
    <row r="117" spans="1:7" ht="20.100000000000001" customHeight="1" x14ac:dyDescent="0.25">
      <c r="A117" s="33">
        <v>32341</v>
      </c>
      <c r="B117" s="34" t="s">
        <v>153</v>
      </c>
      <c r="C117" s="6">
        <v>155000</v>
      </c>
      <c r="D117" s="6">
        <v>0</v>
      </c>
      <c r="E117" s="6">
        <f t="shared" ref="E117:E120" si="72">C117+D117</f>
        <v>155000</v>
      </c>
      <c r="G117" s="51"/>
    </row>
    <row r="118" spans="1:7" ht="20.100000000000001" customHeight="1" x14ac:dyDescent="0.25">
      <c r="A118" s="33">
        <v>32342</v>
      </c>
      <c r="B118" s="34" t="s">
        <v>154</v>
      </c>
      <c r="C118" s="6">
        <v>1220000</v>
      </c>
      <c r="D118" s="6">
        <v>-7500</v>
      </c>
      <c r="E118" s="6">
        <f t="shared" si="72"/>
        <v>1212500</v>
      </c>
      <c r="G118" s="51"/>
    </row>
    <row r="119" spans="1:7" ht="20.100000000000001" customHeight="1" x14ac:dyDescent="0.25">
      <c r="A119" s="33">
        <v>32344</v>
      </c>
      <c r="B119" s="34" t="s">
        <v>155</v>
      </c>
      <c r="C119" s="6">
        <v>18300</v>
      </c>
      <c r="D119" s="6">
        <v>-112</v>
      </c>
      <c r="E119" s="6">
        <f t="shared" si="72"/>
        <v>18188</v>
      </c>
      <c r="G119" s="51"/>
    </row>
    <row r="120" spans="1:7" ht="20.100000000000001" customHeight="1" x14ac:dyDescent="0.25">
      <c r="A120" s="33">
        <v>32347</v>
      </c>
      <c r="B120" s="34" t="s">
        <v>156</v>
      </c>
      <c r="C120" s="6">
        <v>61000</v>
      </c>
      <c r="D120" s="6">
        <v>0</v>
      </c>
      <c r="E120" s="6">
        <f t="shared" si="72"/>
        <v>61000</v>
      </c>
      <c r="G120" s="51"/>
    </row>
    <row r="121" spans="1:7" ht="20.100000000000001" customHeight="1" x14ac:dyDescent="0.25">
      <c r="A121" s="48">
        <v>32349</v>
      </c>
      <c r="B121" s="49" t="s">
        <v>157</v>
      </c>
      <c r="C121" s="50">
        <f t="shared" ref="C121" si="73">SUM(C122:C125)</f>
        <v>1323500</v>
      </c>
      <c r="D121" s="50">
        <f t="shared" ref="D121:E121" si="74">SUM(D122:D125)</f>
        <v>-375</v>
      </c>
      <c r="E121" s="50">
        <f t="shared" si="74"/>
        <v>1323125</v>
      </c>
      <c r="G121" s="51"/>
    </row>
    <row r="122" spans="1:7" ht="20.100000000000001" customHeight="1" x14ac:dyDescent="0.25">
      <c r="A122" s="33">
        <v>323490</v>
      </c>
      <c r="B122" s="34" t="s">
        <v>158</v>
      </c>
      <c r="C122" s="6">
        <v>1250000</v>
      </c>
      <c r="D122" s="6">
        <v>0</v>
      </c>
      <c r="E122" s="6">
        <f t="shared" ref="E122:E125" si="75">C122+D122</f>
        <v>1250000</v>
      </c>
      <c r="G122" s="51"/>
    </row>
    <row r="123" spans="1:7" ht="20.100000000000001" customHeight="1" x14ac:dyDescent="0.25">
      <c r="A123" s="33">
        <v>323492</v>
      </c>
      <c r="B123" s="34" t="s">
        <v>159</v>
      </c>
      <c r="C123" s="6">
        <v>61000</v>
      </c>
      <c r="D123" s="6">
        <v>-375</v>
      </c>
      <c r="E123" s="3">
        <f t="shared" si="75"/>
        <v>60625</v>
      </c>
      <c r="G123" s="51"/>
    </row>
    <row r="124" spans="1:7" ht="20.100000000000001" customHeight="1" x14ac:dyDescent="0.25">
      <c r="A124" s="33">
        <v>323493</v>
      </c>
      <c r="B124" s="34" t="s">
        <v>160</v>
      </c>
      <c r="C124" s="6">
        <v>12500</v>
      </c>
      <c r="D124" s="6">
        <v>0</v>
      </c>
      <c r="E124" s="6">
        <f t="shared" si="75"/>
        <v>12500</v>
      </c>
      <c r="G124" s="51"/>
    </row>
    <row r="125" spans="1:7" ht="20.100000000000001" customHeight="1" x14ac:dyDescent="0.25">
      <c r="A125" s="33">
        <v>323495</v>
      </c>
      <c r="B125" s="34" t="s">
        <v>161</v>
      </c>
      <c r="C125" s="6">
        <v>0</v>
      </c>
      <c r="D125" s="6">
        <v>0</v>
      </c>
      <c r="E125" s="6">
        <f t="shared" si="75"/>
        <v>0</v>
      </c>
      <c r="G125" s="51"/>
    </row>
    <row r="126" spans="1:7" ht="20.100000000000001" customHeight="1" x14ac:dyDescent="0.25">
      <c r="A126" s="28">
        <v>3235</v>
      </c>
      <c r="B126" s="29" t="s">
        <v>162</v>
      </c>
      <c r="C126" s="47">
        <f t="shared" ref="C126" si="76">SUM(C127:C131)</f>
        <v>3184720</v>
      </c>
      <c r="D126" s="47">
        <f t="shared" ref="D126:E126" si="77">SUM(D127:D131)</f>
        <v>4318</v>
      </c>
      <c r="E126" s="47">
        <f t="shared" si="77"/>
        <v>3189038</v>
      </c>
      <c r="G126" s="51"/>
    </row>
    <row r="127" spans="1:7" ht="20.100000000000001" customHeight="1" x14ac:dyDescent="0.25">
      <c r="A127" s="33" t="s">
        <v>163</v>
      </c>
      <c r="B127" s="34" t="s">
        <v>164</v>
      </c>
      <c r="C127" s="3">
        <v>1400000</v>
      </c>
      <c r="D127" s="3">
        <v>0</v>
      </c>
      <c r="E127" s="3">
        <f t="shared" ref="E127:E131" si="78">C127+D127</f>
        <v>1400000</v>
      </c>
      <c r="G127" s="51"/>
    </row>
    <row r="128" spans="1:7" ht="20.100000000000001" customHeight="1" x14ac:dyDescent="0.25">
      <c r="A128" s="33">
        <v>32353</v>
      </c>
      <c r="B128" s="34" t="s">
        <v>165</v>
      </c>
      <c r="C128" s="6">
        <v>55000</v>
      </c>
      <c r="D128" s="6">
        <v>0</v>
      </c>
      <c r="E128" s="6">
        <f t="shared" si="78"/>
        <v>55000</v>
      </c>
      <c r="G128" s="51"/>
    </row>
    <row r="129" spans="1:7" ht="20.100000000000001" customHeight="1" x14ac:dyDescent="0.25">
      <c r="A129" s="33">
        <v>32354</v>
      </c>
      <c r="B129" s="2" t="s">
        <v>166</v>
      </c>
      <c r="C129" s="6">
        <v>1040600</v>
      </c>
      <c r="D129" s="6">
        <v>5788</v>
      </c>
      <c r="E129" s="6">
        <f t="shared" si="78"/>
        <v>1046388</v>
      </c>
      <c r="G129" s="51"/>
    </row>
    <row r="130" spans="1:7" ht="20.100000000000001" customHeight="1" x14ac:dyDescent="0.25">
      <c r="A130" s="33">
        <v>32355</v>
      </c>
      <c r="B130" s="34" t="s">
        <v>167</v>
      </c>
      <c r="C130" s="6">
        <v>239120</v>
      </c>
      <c r="D130" s="6">
        <v>-1470</v>
      </c>
      <c r="E130" s="6">
        <f t="shared" si="78"/>
        <v>237650</v>
      </c>
      <c r="G130" s="51"/>
    </row>
    <row r="131" spans="1:7" ht="20.100000000000001" customHeight="1" x14ac:dyDescent="0.25">
      <c r="A131" s="33">
        <v>32359</v>
      </c>
      <c r="B131" s="34" t="s">
        <v>168</v>
      </c>
      <c r="C131" s="3">
        <v>450000</v>
      </c>
      <c r="D131" s="3">
        <v>0</v>
      </c>
      <c r="E131" s="3">
        <f t="shared" si="78"/>
        <v>450000</v>
      </c>
      <c r="G131" s="51"/>
    </row>
    <row r="132" spans="1:7" ht="20.100000000000001" customHeight="1" x14ac:dyDescent="0.25">
      <c r="A132" s="28">
        <v>3236</v>
      </c>
      <c r="B132" s="29" t="s">
        <v>169</v>
      </c>
      <c r="C132" s="47">
        <f t="shared" ref="C132" si="79">C133+C134+C138</f>
        <v>1694300</v>
      </c>
      <c r="D132" s="47">
        <f t="shared" ref="D132:E132" si="80">D133+D134+D138</f>
        <v>-1425</v>
      </c>
      <c r="E132" s="47">
        <f t="shared" si="80"/>
        <v>1692875</v>
      </c>
      <c r="G132" s="51"/>
    </row>
    <row r="133" spans="1:7" ht="20.100000000000001" customHeight="1" x14ac:dyDescent="0.25">
      <c r="A133" s="48">
        <v>32361</v>
      </c>
      <c r="B133" s="49" t="s">
        <v>170</v>
      </c>
      <c r="C133" s="50">
        <v>231800</v>
      </c>
      <c r="D133" s="50">
        <v>-1425</v>
      </c>
      <c r="E133" s="50">
        <f>C133+D133</f>
        <v>230375</v>
      </c>
      <c r="G133" s="51"/>
    </row>
    <row r="134" spans="1:7" ht="20.100000000000001" customHeight="1" x14ac:dyDescent="0.25">
      <c r="A134" s="48">
        <v>32363</v>
      </c>
      <c r="B134" s="49" t="s">
        <v>171</v>
      </c>
      <c r="C134" s="50">
        <f t="shared" ref="C134" si="81">SUM(C135:C137)</f>
        <v>1150000</v>
      </c>
      <c r="D134" s="50">
        <f t="shared" ref="D134:E134" si="82">SUM(D135:D137)</f>
        <v>0</v>
      </c>
      <c r="E134" s="50">
        <f t="shared" si="82"/>
        <v>1150000</v>
      </c>
      <c r="G134" s="51"/>
    </row>
    <row r="135" spans="1:7" ht="20.100000000000001" customHeight="1" x14ac:dyDescent="0.25">
      <c r="A135" s="33">
        <v>323630</v>
      </c>
      <c r="B135" s="52" t="s">
        <v>172</v>
      </c>
      <c r="C135" s="53">
        <v>650000</v>
      </c>
      <c r="D135" s="53">
        <v>0</v>
      </c>
      <c r="E135" s="53">
        <f t="shared" ref="E135:E137" si="83">C135+D135</f>
        <v>650000</v>
      </c>
      <c r="G135" s="51"/>
    </row>
    <row r="136" spans="1:7" ht="20.100000000000001" customHeight="1" x14ac:dyDescent="0.25">
      <c r="A136" s="33">
        <v>323631</v>
      </c>
      <c r="B136" s="34" t="s">
        <v>173</v>
      </c>
      <c r="C136" s="6">
        <v>300000</v>
      </c>
      <c r="D136" s="6">
        <v>0</v>
      </c>
      <c r="E136" s="6">
        <f t="shared" si="83"/>
        <v>300000</v>
      </c>
      <c r="G136" s="51"/>
    </row>
    <row r="137" spans="1:7" ht="20.100000000000001" customHeight="1" x14ac:dyDescent="0.25">
      <c r="A137" s="1">
        <v>323632</v>
      </c>
      <c r="B137" s="2" t="s">
        <v>174</v>
      </c>
      <c r="C137" s="3">
        <v>200000</v>
      </c>
      <c r="D137" s="3">
        <v>0</v>
      </c>
      <c r="E137" s="3">
        <f t="shared" si="83"/>
        <v>200000</v>
      </c>
      <c r="G137" s="51"/>
    </row>
    <row r="138" spans="1:7" ht="20.100000000000001" customHeight="1" x14ac:dyDescent="0.25">
      <c r="A138" s="48">
        <v>32369</v>
      </c>
      <c r="B138" s="49" t="s">
        <v>175</v>
      </c>
      <c r="C138" s="50">
        <f t="shared" ref="C138:E138" si="84">C139</f>
        <v>312500</v>
      </c>
      <c r="D138" s="50">
        <f t="shared" si="84"/>
        <v>0</v>
      </c>
      <c r="E138" s="50">
        <f t="shared" si="84"/>
        <v>312500</v>
      </c>
      <c r="G138" s="51"/>
    </row>
    <row r="139" spans="1:7" ht="20.100000000000001" customHeight="1" x14ac:dyDescent="0.25">
      <c r="A139" s="33">
        <v>323691</v>
      </c>
      <c r="B139" s="34" t="s">
        <v>176</v>
      </c>
      <c r="C139" s="6">
        <v>312500</v>
      </c>
      <c r="D139" s="6">
        <v>0</v>
      </c>
      <c r="E139" s="6">
        <f>C139+D139</f>
        <v>312500</v>
      </c>
      <c r="G139" s="51"/>
    </row>
    <row r="140" spans="1:7" ht="20.100000000000001" customHeight="1" x14ac:dyDescent="0.25">
      <c r="A140" s="28">
        <v>3237</v>
      </c>
      <c r="B140" s="29" t="s">
        <v>177</v>
      </c>
      <c r="C140" s="47">
        <f>SUM(C141:C147)</f>
        <v>2696000</v>
      </c>
      <c r="D140" s="47">
        <f t="shared" ref="D140:E140" si="85">SUM(D141:D147)</f>
        <v>111750</v>
      </c>
      <c r="E140" s="47">
        <f t="shared" si="85"/>
        <v>2807750</v>
      </c>
      <c r="G140" s="51"/>
    </row>
    <row r="141" spans="1:7" ht="20.100000000000001" customHeight="1" x14ac:dyDescent="0.25">
      <c r="A141" s="33">
        <v>32371</v>
      </c>
      <c r="B141" s="34" t="s">
        <v>178</v>
      </c>
      <c r="C141" s="6">
        <v>0</v>
      </c>
      <c r="D141" s="6">
        <v>0</v>
      </c>
      <c r="E141" s="6">
        <f t="shared" ref="E141:E146" si="86">C141+D141</f>
        <v>0</v>
      </c>
      <c r="G141" s="51"/>
    </row>
    <row r="142" spans="1:7" ht="20.100000000000001" customHeight="1" x14ac:dyDescent="0.25">
      <c r="A142" s="33">
        <v>32372</v>
      </c>
      <c r="B142" s="34" t="s">
        <v>179</v>
      </c>
      <c r="C142" s="6">
        <v>500000</v>
      </c>
      <c r="D142" s="6">
        <v>0</v>
      </c>
      <c r="E142" s="6">
        <f t="shared" si="86"/>
        <v>500000</v>
      </c>
      <c r="G142" s="51"/>
    </row>
    <row r="143" spans="1:7" ht="20.100000000000001" customHeight="1" x14ac:dyDescent="0.25">
      <c r="A143" s="33">
        <v>32373</v>
      </c>
      <c r="B143" s="34" t="s">
        <v>180</v>
      </c>
      <c r="C143" s="6">
        <v>250000</v>
      </c>
      <c r="D143" s="6">
        <v>0</v>
      </c>
      <c r="E143" s="6">
        <f t="shared" si="86"/>
        <v>250000</v>
      </c>
      <c r="G143" s="51"/>
    </row>
    <row r="144" spans="1:7" ht="20.100000000000001" customHeight="1" x14ac:dyDescent="0.25">
      <c r="A144" s="33">
        <v>32374</v>
      </c>
      <c r="B144" s="34" t="s">
        <v>297</v>
      </c>
      <c r="C144" s="6">
        <v>0</v>
      </c>
      <c r="D144" s="6">
        <v>100000</v>
      </c>
      <c r="E144" s="6">
        <f t="shared" si="86"/>
        <v>100000</v>
      </c>
      <c r="G144" s="51"/>
    </row>
    <row r="145" spans="1:7" ht="20.100000000000001" customHeight="1" x14ac:dyDescent="0.25">
      <c r="A145" s="33">
        <v>32376</v>
      </c>
      <c r="B145" s="34" t="s">
        <v>181</v>
      </c>
      <c r="C145" s="6">
        <v>0</v>
      </c>
      <c r="D145" s="6">
        <v>0</v>
      </c>
      <c r="E145" s="6">
        <f t="shared" si="86"/>
        <v>0</v>
      </c>
      <c r="G145" s="51"/>
    </row>
    <row r="146" spans="1:7" ht="20.100000000000001" customHeight="1" x14ac:dyDescent="0.25">
      <c r="A146" s="33">
        <v>32377</v>
      </c>
      <c r="B146" s="34" t="s">
        <v>182</v>
      </c>
      <c r="C146" s="6">
        <v>1500000</v>
      </c>
      <c r="D146" s="6">
        <v>0</v>
      </c>
      <c r="E146" s="6">
        <f t="shared" si="86"/>
        <v>1500000</v>
      </c>
      <c r="G146" s="51"/>
    </row>
    <row r="147" spans="1:7" ht="20.100000000000001" customHeight="1" x14ac:dyDescent="0.25">
      <c r="A147" s="48">
        <v>32379</v>
      </c>
      <c r="B147" s="49" t="s">
        <v>183</v>
      </c>
      <c r="C147" s="50">
        <f t="shared" ref="C147" si="87">SUM(C148:C153)</f>
        <v>446000</v>
      </c>
      <c r="D147" s="50">
        <f t="shared" ref="D147:E147" si="88">SUM(D148:D153)</f>
        <v>11750</v>
      </c>
      <c r="E147" s="50">
        <f t="shared" si="88"/>
        <v>457750</v>
      </c>
      <c r="G147" s="51"/>
    </row>
    <row r="148" spans="1:7" ht="20.100000000000001" customHeight="1" x14ac:dyDescent="0.25">
      <c r="A148" s="33">
        <v>323791</v>
      </c>
      <c r="B148" s="34" t="s">
        <v>184</v>
      </c>
      <c r="C148" s="6">
        <v>0</v>
      </c>
      <c r="D148" s="6">
        <v>0</v>
      </c>
      <c r="E148" s="6">
        <f t="shared" ref="E148:E153" si="89">C148+D148</f>
        <v>0</v>
      </c>
    </row>
    <row r="149" spans="1:7" ht="20.100000000000001" customHeight="1" x14ac:dyDescent="0.25">
      <c r="A149" s="33">
        <v>323792</v>
      </c>
      <c r="B149" s="34" t="s">
        <v>185</v>
      </c>
      <c r="C149" s="3">
        <v>150000</v>
      </c>
      <c r="D149" s="3">
        <v>0</v>
      </c>
      <c r="E149" s="3">
        <f t="shared" si="89"/>
        <v>150000</v>
      </c>
    </row>
    <row r="150" spans="1:7" ht="20.100000000000001" customHeight="1" x14ac:dyDescent="0.25">
      <c r="A150" s="33">
        <v>323793</v>
      </c>
      <c r="B150" s="34" t="s">
        <v>186</v>
      </c>
      <c r="C150" s="3">
        <v>100000</v>
      </c>
      <c r="D150" s="3">
        <v>0</v>
      </c>
      <c r="E150" s="3">
        <f t="shared" si="89"/>
        <v>100000</v>
      </c>
    </row>
    <row r="151" spans="1:7" ht="20.100000000000001" customHeight="1" x14ac:dyDescent="0.25">
      <c r="A151" s="33">
        <v>323795</v>
      </c>
      <c r="B151" s="34" t="s">
        <v>187</v>
      </c>
      <c r="C151" s="6">
        <v>35000</v>
      </c>
      <c r="D151" s="6">
        <v>0</v>
      </c>
      <c r="E151" s="6">
        <f t="shared" si="89"/>
        <v>35000</v>
      </c>
      <c r="G151" s="51"/>
    </row>
    <row r="152" spans="1:7" ht="20.100000000000001" customHeight="1" x14ac:dyDescent="0.25">
      <c r="A152" s="33">
        <v>323796</v>
      </c>
      <c r="B152" s="34" t="s">
        <v>188</v>
      </c>
      <c r="C152" s="6">
        <v>61000</v>
      </c>
      <c r="D152" s="6">
        <v>11750</v>
      </c>
      <c r="E152" s="6">
        <f t="shared" si="89"/>
        <v>72750</v>
      </c>
    </row>
    <row r="153" spans="1:7" ht="20.100000000000001" customHeight="1" x14ac:dyDescent="0.25">
      <c r="A153" s="33">
        <v>323799</v>
      </c>
      <c r="B153" s="34" t="s">
        <v>189</v>
      </c>
      <c r="C153" s="6">
        <v>100000</v>
      </c>
      <c r="D153" s="6">
        <v>0</v>
      </c>
      <c r="E153" s="6">
        <f t="shared" si="89"/>
        <v>100000</v>
      </c>
    </row>
    <row r="154" spans="1:7" ht="20.100000000000001" customHeight="1" x14ac:dyDescent="0.25">
      <c r="A154" s="28">
        <v>3238</v>
      </c>
      <c r="B154" s="29" t="s">
        <v>190</v>
      </c>
      <c r="C154" s="47">
        <f t="shared" ref="C154:E154" si="90">SUM(C155:C157)</f>
        <v>1451500</v>
      </c>
      <c r="D154" s="47">
        <f t="shared" si="90"/>
        <v>-2437</v>
      </c>
      <c r="E154" s="47">
        <f t="shared" si="90"/>
        <v>1449063</v>
      </c>
    </row>
    <row r="155" spans="1:7" ht="20.100000000000001" customHeight="1" x14ac:dyDescent="0.25">
      <c r="A155" s="33">
        <v>32381</v>
      </c>
      <c r="B155" s="34" t="s">
        <v>191</v>
      </c>
      <c r="C155" s="6">
        <v>0</v>
      </c>
      <c r="D155" s="6">
        <v>0</v>
      </c>
      <c r="E155" s="6">
        <f t="shared" ref="E155:E157" si="91">C155+D155</f>
        <v>0</v>
      </c>
    </row>
    <row r="156" spans="1:7" ht="20.100000000000001" customHeight="1" x14ac:dyDescent="0.25">
      <c r="A156" s="33">
        <v>32382</v>
      </c>
      <c r="B156" s="34" t="s">
        <v>192</v>
      </c>
      <c r="C156" s="6">
        <v>1055000</v>
      </c>
      <c r="D156" s="6">
        <v>0</v>
      </c>
      <c r="E156" s="6">
        <f t="shared" si="91"/>
        <v>1055000</v>
      </c>
    </row>
    <row r="157" spans="1:7" ht="20.100000000000001" customHeight="1" x14ac:dyDescent="0.25">
      <c r="A157" s="33">
        <v>32389</v>
      </c>
      <c r="B157" s="34" t="s">
        <v>193</v>
      </c>
      <c r="C157" s="6">
        <v>396500</v>
      </c>
      <c r="D157" s="6">
        <v>-2437</v>
      </c>
      <c r="E157" s="6">
        <f t="shared" si="91"/>
        <v>394063</v>
      </c>
      <c r="F157" s="51"/>
    </row>
    <row r="158" spans="1:7" ht="20.100000000000001" customHeight="1" x14ac:dyDescent="0.25">
      <c r="A158" s="28">
        <v>3239</v>
      </c>
      <c r="B158" s="29" t="s">
        <v>194</v>
      </c>
      <c r="C158" s="47">
        <f t="shared" ref="C158" si="92">SUM(C159:C163)</f>
        <v>2946840</v>
      </c>
      <c r="D158" s="47">
        <f t="shared" ref="D158:E158" si="93">SUM(D159:D163)</f>
        <v>-13289</v>
      </c>
      <c r="E158" s="47">
        <f t="shared" si="93"/>
        <v>2933551</v>
      </c>
    </row>
    <row r="159" spans="1:7" ht="20.100000000000001" customHeight="1" x14ac:dyDescent="0.25">
      <c r="A159" s="33">
        <v>32391</v>
      </c>
      <c r="B159" s="34" t="s">
        <v>195</v>
      </c>
      <c r="C159" s="6">
        <v>237900</v>
      </c>
      <c r="D159" s="6">
        <v>-1462</v>
      </c>
      <c r="E159" s="6">
        <f t="shared" ref="E159:E163" si="94">C159+D159</f>
        <v>236438</v>
      </c>
      <c r="G159" s="51"/>
    </row>
    <row r="160" spans="1:7" ht="20.100000000000001" customHeight="1" x14ac:dyDescent="0.25">
      <c r="A160" s="33">
        <v>32394</v>
      </c>
      <c r="B160" s="34" t="s">
        <v>196</v>
      </c>
      <c r="C160" s="6">
        <v>35000</v>
      </c>
      <c r="D160" s="6">
        <v>0</v>
      </c>
      <c r="E160" s="6">
        <f t="shared" si="94"/>
        <v>35000</v>
      </c>
    </row>
    <row r="161" spans="1:7" ht="20.100000000000001" customHeight="1" x14ac:dyDescent="0.25">
      <c r="A161" s="33">
        <v>32395</v>
      </c>
      <c r="B161" s="34" t="s">
        <v>197</v>
      </c>
      <c r="C161" s="3">
        <v>1403000</v>
      </c>
      <c r="D161" s="3">
        <v>-8625</v>
      </c>
      <c r="E161" s="3">
        <f t="shared" si="94"/>
        <v>1394375</v>
      </c>
      <c r="G161" s="51"/>
    </row>
    <row r="162" spans="1:7" ht="20.100000000000001" customHeight="1" x14ac:dyDescent="0.25">
      <c r="A162" s="33">
        <v>32396</v>
      </c>
      <c r="B162" s="34" t="s">
        <v>198</v>
      </c>
      <c r="C162" s="6">
        <v>520940</v>
      </c>
      <c r="D162" s="6">
        <v>-3202</v>
      </c>
      <c r="E162" s="6">
        <f t="shared" si="94"/>
        <v>517738</v>
      </c>
      <c r="F162" s="51"/>
    </row>
    <row r="163" spans="1:7" ht="20.100000000000001" customHeight="1" x14ac:dyDescent="0.25">
      <c r="A163" s="33">
        <v>32399</v>
      </c>
      <c r="B163" s="34" t="s">
        <v>199</v>
      </c>
      <c r="C163" s="6">
        <v>750000</v>
      </c>
      <c r="D163" s="6">
        <v>0</v>
      </c>
      <c r="E163" s="6">
        <f t="shared" si="94"/>
        <v>750000</v>
      </c>
    </row>
    <row r="164" spans="1:7" ht="20.100000000000001" customHeight="1" x14ac:dyDescent="0.25">
      <c r="A164" s="25">
        <v>324</v>
      </c>
      <c r="B164" s="26" t="s">
        <v>200</v>
      </c>
      <c r="C164" s="46">
        <f t="shared" ref="C164:E164" si="95">C165</f>
        <v>0</v>
      </c>
      <c r="D164" s="46">
        <f t="shared" si="95"/>
        <v>0</v>
      </c>
      <c r="E164" s="46">
        <f t="shared" si="95"/>
        <v>0</v>
      </c>
    </row>
    <row r="165" spans="1:7" ht="20.100000000000001" customHeight="1" x14ac:dyDescent="0.25">
      <c r="A165" s="28">
        <v>3241</v>
      </c>
      <c r="B165" s="29" t="s">
        <v>200</v>
      </c>
      <c r="C165" s="47">
        <f>SUM(C166:C167)</f>
        <v>0</v>
      </c>
      <c r="D165" s="47">
        <f t="shared" ref="D165:E165" si="96">SUM(D166:D167)</f>
        <v>0</v>
      </c>
      <c r="E165" s="47">
        <f t="shared" si="96"/>
        <v>0</v>
      </c>
    </row>
    <row r="166" spans="1:7" ht="20.100000000000001" customHeight="1" x14ac:dyDescent="0.25">
      <c r="A166" s="33">
        <v>32411</v>
      </c>
      <c r="B166" s="34" t="s">
        <v>201</v>
      </c>
      <c r="C166" s="6">
        <v>0</v>
      </c>
      <c r="D166" s="6">
        <v>0</v>
      </c>
      <c r="E166" s="6">
        <f t="shared" ref="E166:E167" si="97">C166+D166</f>
        <v>0</v>
      </c>
    </row>
    <row r="167" spans="1:7" ht="20.100000000000001" customHeight="1" x14ac:dyDescent="0.25">
      <c r="A167" s="33">
        <v>32412</v>
      </c>
      <c r="B167" s="34" t="s">
        <v>202</v>
      </c>
      <c r="C167" s="6">
        <v>0</v>
      </c>
      <c r="D167" s="6">
        <v>0</v>
      </c>
      <c r="E167" s="6">
        <f t="shared" si="97"/>
        <v>0</v>
      </c>
    </row>
    <row r="168" spans="1:7" ht="20.100000000000001" customHeight="1" x14ac:dyDescent="0.25">
      <c r="A168" s="25">
        <v>329</v>
      </c>
      <c r="B168" s="26" t="s">
        <v>203</v>
      </c>
      <c r="C168" s="46">
        <f t="shared" ref="C168" si="98">C172+C177+C179+C183+C189+C191+C169</f>
        <v>1408580</v>
      </c>
      <c r="D168" s="46">
        <f t="shared" ref="D168:E168" si="99">D172+D177+D179+D183+D189+D191+D169</f>
        <v>30</v>
      </c>
      <c r="E168" s="46">
        <f t="shared" si="99"/>
        <v>1408610</v>
      </c>
    </row>
    <row r="169" spans="1:7" ht="20.100000000000001" customHeight="1" x14ac:dyDescent="0.25">
      <c r="A169" s="28">
        <v>3291</v>
      </c>
      <c r="B169" s="29" t="s">
        <v>204</v>
      </c>
      <c r="C169" s="47">
        <f t="shared" ref="C169" si="100">SUM(C170:C171)</f>
        <v>55000</v>
      </c>
      <c r="D169" s="47">
        <f t="shared" ref="D169:E169" si="101">SUM(D170:D171)</f>
        <v>0</v>
      </c>
      <c r="E169" s="47">
        <f t="shared" si="101"/>
        <v>55000</v>
      </c>
    </row>
    <row r="170" spans="1:7" ht="20.100000000000001" customHeight="1" x14ac:dyDescent="0.25">
      <c r="A170" s="33">
        <v>32911</v>
      </c>
      <c r="B170" s="34" t="s">
        <v>205</v>
      </c>
      <c r="C170" s="6">
        <v>55000</v>
      </c>
      <c r="D170" s="6">
        <v>0</v>
      </c>
      <c r="E170" s="6">
        <f t="shared" ref="E170:E171" si="102">C170+D170</f>
        <v>55000</v>
      </c>
    </row>
    <row r="171" spans="1:7" ht="20.100000000000001" customHeight="1" x14ac:dyDescent="0.25">
      <c r="A171" s="33">
        <v>32912</v>
      </c>
      <c r="B171" s="34" t="s">
        <v>206</v>
      </c>
      <c r="C171" s="6">
        <v>0</v>
      </c>
      <c r="D171" s="6">
        <v>0</v>
      </c>
      <c r="E171" s="6">
        <f t="shared" si="102"/>
        <v>0</v>
      </c>
    </row>
    <row r="172" spans="1:7" ht="20.100000000000001" customHeight="1" x14ac:dyDescent="0.25">
      <c r="A172" s="28">
        <v>3292</v>
      </c>
      <c r="B172" s="29" t="s">
        <v>207</v>
      </c>
      <c r="C172" s="47">
        <f t="shared" ref="C172" si="103">SUM(C173:C176)</f>
        <v>650000</v>
      </c>
      <c r="D172" s="47">
        <f t="shared" ref="D172:E172" si="104">SUM(D173:D176)</f>
        <v>0</v>
      </c>
      <c r="E172" s="47">
        <f t="shared" si="104"/>
        <v>650000</v>
      </c>
    </row>
    <row r="173" spans="1:7" ht="20.100000000000001" customHeight="1" x14ac:dyDescent="0.25">
      <c r="A173" s="33">
        <v>32921</v>
      </c>
      <c r="B173" s="34" t="s">
        <v>208</v>
      </c>
      <c r="C173" s="6">
        <v>125000</v>
      </c>
      <c r="D173" s="6">
        <v>0</v>
      </c>
      <c r="E173" s="6">
        <f t="shared" ref="E173:E176" si="105">C173+D173</f>
        <v>125000</v>
      </c>
    </row>
    <row r="174" spans="1:7" ht="20.100000000000001" customHeight="1" x14ac:dyDescent="0.25">
      <c r="A174" s="33">
        <v>32922</v>
      </c>
      <c r="B174" s="34" t="s">
        <v>209</v>
      </c>
      <c r="C174" s="6">
        <v>275000</v>
      </c>
      <c r="D174" s="6">
        <v>0</v>
      </c>
      <c r="E174" s="6">
        <f t="shared" si="105"/>
        <v>275000</v>
      </c>
    </row>
    <row r="175" spans="1:7" ht="20.100000000000001" customHeight="1" x14ac:dyDescent="0.25">
      <c r="A175" s="33">
        <v>32923</v>
      </c>
      <c r="B175" s="34" t="s">
        <v>210</v>
      </c>
      <c r="C175" s="6">
        <v>70000</v>
      </c>
      <c r="D175" s="6">
        <v>0</v>
      </c>
      <c r="E175" s="6">
        <f t="shared" si="105"/>
        <v>70000</v>
      </c>
    </row>
    <row r="176" spans="1:7" ht="20.100000000000001" customHeight="1" x14ac:dyDescent="0.25">
      <c r="A176" s="33">
        <v>32924</v>
      </c>
      <c r="B176" s="34" t="s">
        <v>211</v>
      </c>
      <c r="C176" s="6">
        <v>180000</v>
      </c>
      <c r="D176" s="6">
        <v>0</v>
      </c>
      <c r="E176" s="6">
        <f t="shared" si="105"/>
        <v>180000</v>
      </c>
    </row>
    <row r="177" spans="1:8" ht="20.100000000000001" customHeight="1" x14ac:dyDescent="0.25">
      <c r="A177" s="28">
        <v>3293</v>
      </c>
      <c r="B177" s="29" t="s">
        <v>212</v>
      </c>
      <c r="C177" s="47">
        <f t="shared" ref="C177:E177" si="106">C178</f>
        <v>85400</v>
      </c>
      <c r="D177" s="47">
        <f t="shared" si="106"/>
        <v>-525</v>
      </c>
      <c r="E177" s="47">
        <f t="shared" si="106"/>
        <v>84875</v>
      </c>
      <c r="G177" s="51"/>
    </row>
    <row r="178" spans="1:8" ht="20.100000000000001" customHeight="1" x14ac:dyDescent="0.25">
      <c r="A178" s="33">
        <v>32931</v>
      </c>
      <c r="B178" s="34" t="s">
        <v>212</v>
      </c>
      <c r="C178" s="6">
        <v>85400</v>
      </c>
      <c r="D178" s="6">
        <v>-525</v>
      </c>
      <c r="E178" s="6">
        <f>C178+D178</f>
        <v>84875</v>
      </c>
      <c r="F178" s="51"/>
      <c r="G178" s="51"/>
    </row>
    <row r="179" spans="1:8" ht="20.100000000000001" customHeight="1" x14ac:dyDescent="0.25">
      <c r="A179" s="28">
        <v>3294</v>
      </c>
      <c r="B179" s="29" t="s">
        <v>213</v>
      </c>
      <c r="C179" s="47">
        <f t="shared" ref="C179" si="107">SUM(C180:C182)</f>
        <v>55000</v>
      </c>
      <c r="D179" s="47">
        <f t="shared" ref="D179:E179" si="108">SUM(D180:D182)</f>
        <v>0</v>
      </c>
      <c r="E179" s="47">
        <f t="shared" si="108"/>
        <v>55000</v>
      </c>
      <c r="H179" s="51"/>
    </row>
    <row r="180" spans="1:8" ht="20.100000000000001" customHeight="1" x14ac:dyDescent="0.25">
      <c r="A180" s="33">
        <v>32941</v>
      </c>
      <c r="B180" s="34" t="s">
        <v>214</v>
      </c>
      <c r="C180" s="6">
        <v>40000</v>
      </c>
      <c r="D180" s="6">
        <v>0</v>
      </c>
      <c r="E180" s="6">
        <f t="shared" ref="E180:E182" si="109">C180+D180</f>
        <v>40000</v>
      </c>
      <c r="G180" s="51"/>
    </row>
    <row r="181" spans="1:8" ht="20.100000000000001" customHeight="1" x14ac:dyDescent="0.25">
      <c r="A181" s="33">
        <v>32942</v>
      </c>
      <c r="B181" s="34" t="s">
        <v>215</v>
      </c>
      <c r="C181" s="6">
        <v>0</v>
      </c>
      <c r="D181" s="6">
        <v>0</v>
      </c>
      <c r="E181" s="6">
        <f t="shared" si="109"/>
        <v>0</v>
      </c>
    </row>
    <row r="182" spans="1:8" ht="20.100000000000001" customHeight="1" x14ac:dyDescent="0.25">
      <c r="A182" s="33">
        <v>32943</v>
      </c>
      <c r="B182" s="34" t="s">
        <v>216</v>
      </c>
      <c r="C182" s="6">
        <v>15000</v>
      </c>
      <c r="D182" s="6">
        <v>0</v>
      </c>
      <c r="E182" s="6">
        <f t="shared" si="109"/>
        <v>15000</v>
      </c>
    </row>
    <row r="183" spans="1:8" ht="20.100000000000001" customHeight="1" x14ac:dyDescent="0.25">
      <c r="A183" s="28">
        <v>3295</v>
      </c>
      <c r="B183" s="29" t="s">
        <v>217</v>
      </c>
      <c r="C183" s="47">
        <f t="shared" ref="C183" si="110">SUM(C184:C188)</f>
        <v>100000</v>
      </c>
      <c r="D183" s="47">
        <f t="shared" ref="D183:E183" si="111">SUM(D184:D188)</f>
        <v>0</v>
      </c>
      <c r="E183" s="47">
        <f t="shared" si="111"/>
        <v>100000</v>
      </c>
    </row>
    <row r="184" spans="1:8" ht="20.100000000000001" customHeight="1" x14ac:dyDescent="0.25">
      <c r="A184" s="33">
        <v>32951</v>
      </c>
      <c r="B184" s="34" t="s">
        <v>218</v>
      </c>
      <c r="C184" s="6">
        <v>0</v>
      </c>
      <c r="D184" s="6">
        <v>0</v>
      </c>
      <c r="E184" s="6">
        <f t="shared" ref="E184:E188" si="112">C184+D184</f>
        <v>0</v>
      </c>
    </row>
    <row r="185" spans="1:8" ht="20.100000000000001" customHeight="1" x14ac:dyDescent="0.25">
      <c r="A185" s="33">
        <v>32952</v>
      </c>
      <c r="B185" s="34" t="s">
        <v>219</v>
      </c>
      <c r="C185" s="6">
        <v>12000</v>
      </c>
      <c r="D185" s="6">
        <v>0</v>
      </c>
      <c r="E185" s="6">
        <f t="shared" si="112"/>
        <v>12000</v>
      </c>
    </row>
    <row r="186" spans="1:8" ht="20.100000000000001" customHeight="1" x14ac:dyDescent="0.25">
      <c r="A186" s="33">
        <v>32953</v>
      </c>
      <c r="B186" s="34" t="s">
        <v>220</v>
      </c>
      <c r="C186" s="6">
        <v>23000</v>
      </c>
      <c r="D186" s="6">
        <v>0</v>
      </c>
      <c r="E186" s="6">
        <f t="shared" si="112"/>
        <v>23000</v>
      </c>
    </row>
    <row r="187" spans="1:8" ht="20.100000000000001" customHeight="1" x14ac:dyDescent="0.25">
      <c r="A187" s="33">
        <v>32955</v>
      </c>
      <c r="B187" s="34" t="s">
        <v>221</v>
      </c>
      <c r="C187" s="6">
        <v>65000</v>
      </c>
      <c r="D187" s="6">
        <v>0</v>
      </c>
      <c r="E187" s="6">
        <f t="shared" si="112"/>
        <v>65000</v>
      </c>
    </row>
    <row r="188" spans="1:8" ht="20.100000000000001" customHeight="1" x14ac:dyDescent="0.25">
      <c r="A188" s="33">
        <v>32959</v>
      </c>
      <c r="B188" s="34" t="s">
        <v>222</v>
      </c>
      <c r="C188" s="6">
        <v>0</v>
      </c>
      <c r="D188" s="6">
        <v>0</v>
      </c>
      <c r="E188" s="6">
        <f t="shared" si="112"/>
        <v>0</v>
      </c>
    </row>
    <row r="189" spans="1:8" ht="20.100000000000001" customHeight="1" x14ac:dyDescent="0.25">
      <c r="A189" s="28">
        <v>3296</v>
      </c>
      <c r="B189" s="29" t="s">
        <v>223</v>
      </c>
      <c r="C189" s="47">
        <f t="shared" ref="C189:E189" si="113">C190</f>
        <v>0</v>
      </c>
      <c r="D189" s="47">
        <f t="shared" si="113"/>
        <v>0</v>
      </c>
      <c r="E189" s="47">
        <f t="shared" si="113"/>
        <v>0</v>
      </c>
    </row>
    <row r="190" spans="1:8" ht="20.100000000000001" customHeight="1" x14ac:dyDescent="0.25">
      <c r="A190" s="33">
        <v>32961</v>
      </c>
      <c r="B190" s="34" t="s">
        <v>223</v>
      </c>
      <c r="C190" s="6">
        <v>0</v>
      </c>
      <c r="D190" s="6">
        <v>0</v>
      </c>
      <c r="E190" s="6">
        <f>C190+D190</f>
        <v>0</v>
      </c>
    </row>
    <row r="191" spans="1:8" ht="20.100000000000001" customHeight="1" x14ac:dyDescent="0.25">
      <c r="A191" s="28">
        <v>3299</v>
      </c>
      <c r="B191" s="29" t="s">
        <v>203</v>
      </c>
      <c r="C191" s="47">
        <f t="shared" ref="C191:E191" si="114">SUM(C192:C193)</f>
        <v>463180</v>
      </c>
      <c r="D191" s="47">
        <f t="shared" si="114"/>
        <v>555</v>
      </c>
      <c r="E191" s="47">
        <f t="shared" si="114"/>
        <v>463735</v>
      </c>
    </row>
    <row r="192" spans="1:8" ht="20.100000000000001" customHeight="1" x14ac:dyDescent="0.25">
      <c r="A192" s="33">
        <v>32991</v>
      </c>
      <c r="B192" s="34" t="s">
        <v>224</v>
      </c>
      <c r="C192" s="6">
        <v>5000</v>
      </c>
      <c r="D192" s="6">
        <v>0</v>
      </c>
      <c r="E192" s="6">
        <f t="shared" ref="E192:E193" si="115">C192+D192</f>
        <v>5000</v>
      </c>
    </row>
    <row r="193" spans="1:5" ht="20.100000000000001" customHeight="1" x14ac:dyDescent="0.25">
      <c r="A193" s="33">
        <v>32999</v>
      </c>
      <c r="B193" s="34" t="s">
        <v>203</v>
      </c>
      <c r="C193" s="6">
        <v>458180</v>
      </c>
      <c r="D193" s="6">
        <v>555</v>
      </c>
      <c r="E193" s="6">
        <f t="shared" si="115"/>
        <v>458735</v>
      </c>
    </row>
    <row r="194" spans="1:5" ht="20.100000000000001" customHeight="1" x14ac:dyDescent="0.25">
      <c r="A194" s="22">
        <v>34</v>
      </c>
      <c r="B194" s="23" t="s">
        <v>225</v>
      </c>
      <c r="C194" s="45">
        <f t="shared" ref="C194" si="116">C195+C198</f>
        <v>425000</v>
      </c>
      <c r="D194" s="45">
        <f t="shared" ref="D194:E194" si="117">D195+D198</f>
        <v>0</v>
      </c>
      <c r="E194" s="45">
        <f t="shared" si="117"/>
        <v>425000</v>
      </c>
    </row>
    <row r="195" spans="1:5" ht="20.100000000000001" customHeight="1" x14ac:dyDescent="0.25">
      <c r="A195" s="25">
        <v>342</v>
      </c>
      <c r="B195" s="26" t="s">
        <v>226</v>
      </c>
      <c r="C195" s="46">
        <f t="shared" ref="C195" si="118">SUM(C196:C197)</f>
        <v>0</v>
      </c>
      <c r="D195" s="46">
        <f t="shared" ref="D195:E195" si="119">SUM(D196:D197)</f>
        <v>0</v>
      </c>
      <c r="E195" s="46">
        <f t="shared" si="119"/>
        <v>0</v>
      </c>
    </row>
    <row r="196" spans="1:5" ht="20.100000000000001" customHeight="1" x14ac:dyDescent="0.25">
      <c r="A196" s="33">
        <v>34233</v>
      </c>
      <c r="B196" s="34" t="s">
        <v>227</v>
      </c>
      <c r="C196" s="6">
        <v>0</v>
      </c>
      <c r="D196" s="6">
        <v>0</v>
      </c>
      <c r="E196" s="6">
        <f t="shared" ref="E196:E197" si="120">C196+D196</f>
        <v>0</v>
      </c>
    </row>
    <row r="197" spans="1:5" ht="20.100000000000001" customHeight="1" x14ac:dyDescent="0.25">
      <c r="A197" s="33">
        <v>34233</v>
      </c>
      <c r="B197" s="34" t="s">
        <v>228</v>
      </c>
      <c r="C197" s="6">
        <v>0</v>
      </c>
      <c r="D197" s="6">
        <v>0</v>
      </c>
      <c r="E197" s="6">
        <f t="shared" si="120"/>
        <v>0</v>
      </c>
    </row>
    <row r="198" spans="1:5" ht="20.100000000000001" customHeight="1" x14ac:dyDescent="0.25">
      <c r="A198" s="25">
        <v>343</v>
      </c>
      <c r="B198" s="26" t="s">
        <v>229</v>
      </c>
      <c r="C198" s="46">
        <f t="shared" ref="C198" si="121">C199+C202+C204</f>
        <v>425000</v>
      </c>
      <c r="D198" s="46">
        <f t="shared" ref="D198:E198" si="122">D199+D202+D204</f>
        <v>0</v>
      </c>
      <c r="E198" s="46">
        <f t="shared" si="122"/>
        <v>425000</v>
      </c>
    </row>
    <row r="199" spans="1:5" ht="20.100000000000001" customHeight="1" x14ac:dyDescent="0.25">
      <c r="A199" s="28">
        <v>3431</v>
      </c>
      <c r="B199" s="54" t="s">
        <v>230</v>
      </c>
      <c r="C199" s="47">
        <f t="shared" ref="C199" si="123">SUM(C200:C201)</f>
        <v>410000</v>
      </c>
      <c r="D199" s="47">
        <f t="shared" ref="D199:E199" si="124">SUM(D200:D201)</f>
        <v>0</v>
      </c>
      <c r="E199" s="47">
        <f t="shared" si="124"/>
        <v>410000</v>
      </c>
    </row>
    <row r="200" spans="1:5" ht="20.100000000000001" customHeight="1" x14ac:dyDescent="0.25">
      <c r="A200" s="33">
        <v>34311</v>
      </c>
      <c r="B200" s="34" t="s">
        <v>231</v>
      </c>
      <c r="C200" s="6">
        <v>350000</v>
      </c>
      <c r="D200" s="6">
        <v>0</v>
      </c>
      <c r="E200" s="6">
        <f t="shared" ref="E200:E201" si="125">C200+D200</f>
        <v>350000</v>
      </c>
    </row>
    <row r="201" spans="1:5" ht="20.100000000000001" customHeight="1" x14ac:dyDescent="0.25">
      <c r="A201" s="33">
        <v>34312</v>
      </c>
      <c r="B201" s="34" t="s">
        <v>232</v>
      </c>
      <c r="C201" s="6">
        <v>60000</v>
      </c>
      <c r="D201" s="6">
        <v>0</v>
      </c>
      <c r="E201" s="6">
        <f t="shared" si="125"/>
        <v>60000</v>
      </c>
    </row>
    <row r="202" spans="1:5" ht="20.100000000000001" customHeight="1" x14ac:dyDescent="0.25">
      <c r="A202" s="28">
        <v>3432</v>
      </c>
      <c r="B202" s="29" t="s">
        <v>233</v>
      </c>
      <c r="C202" s="47">
        <f t="shared" ref="C202:E202" si="126">C203</f>
        <v>10000</v>
      </c>
      <c r="D202" s="47">
        <f t="shared" si="126"/>
        <v>0</v>
      </c>
      <c r="E202" s="47">
        <f t="shared" si="126"/>
        <v>10000</v>
      </c>
    </row>
    <row r="203" spans="1:5" ht="20.100000000000001" customHeight="1" x14ac:dyDescent="0.25">
      <c r="A203" s="33">
        <v>34321</v>
      </c>
      <c r="B203" s="34" t="s">
        <v>234</v>
      </c>
      <c r="C203" s="6">
        <v>10000</v>
      </c>
      <c r="D203" s="6">
        <v>0</v>
      </c>
      <c r="E203" s="6">
        <f>C203+D203</f>
        <v>10000</v>
      </c>
    </row>
    <row r="204" spans="1:5" ht="20.100000000000001" customHeight="1" x14ac:dyDescent="0.25">
      <c r="A204" s="28">
        <v>3433</v>
      </c>
      <c r="B204" s="29" t="s">
        <v>235</v>
      </c>
      <c r="C204" s="47">
        <f t="shared" ref="C204" si="127">SUM(C205:C206)</f>
        <v>5000</v>
      </c>
      <c r="D204" s="47">
        <f t="shared" ref="D204:E204" si="128">SUM(D205:D206)</f>
        <v>0</v>
      </c>
      <c r="E204" s="47">
        <f t="shared" si="128"/>
        <v>5000</v>
      </c>
    </row>
    <row r="205" spans="1:5" ht="20.100000000000001" customHeight="1" x14ac:dyDescent="0.25">
      <c r="A205" s="33">
        <v>34333</v>
      </c>
      <c r="B205" s="34" t="s">
        <v>236</v>
      </c>
      <c r="C205" s="6">
        <v>1000</v>
      </c>
      <c r="D205" s="6">
        <v>0</v>
      </c>
      <c r="E205" s="6">
        <f t="shared" ref="E205:E206" si="129">C205+D205</f>
        <v>1000</v>
      </c>
    </row>
    <row r="206" spans="1:5" ht="20.100000000000001" customHeight="1" x14ac:dyDescent="0.25">
      <c r="A206" s="33">
        <v>34339</v>
      </c>
      <c r="B206" s="34" t="s">
        <v>237</v>
      </c>
      <c r="C206" s="6">
        <v>4000</v>
      </c>
      <c r="D206" s="6">
        <v>0</v>
      </c>
      <c r="E206" s="6">
        <f t="shared" si="129"/>
        <v>4000</v>
      </c>
    </row>
    <row r="207" spans="1:5" ht="20.100000000000001" customHeight="1" x14ac:dyDescent="0.25">
      <c r="A207" s="22">
        <v>36</v>
      </c>
      <c r="B207" s="23" t="s">
        <v>238</v>
      </c>
      <c r="C207" s="45">
        <f t="shared" ref="C207:E209" si="130">C208</f>
        <v>600000</v>
      </c>
      <c r="D207" s="45">
        <f t="shared" si="130"/>
        <v>0</v>
      </c>
      <c r="E207" s="45">
        <f t="shared" si="130"/>
        <v>600000</v>
      </c>
    </row>
    <row r="208" spans="1:5" ht="20.100000000000001" customHeight="1" x14ac:dyDescent="0.25">
      <c r="A208" s="25">
        <v>369</v>
      </c>
      <c r="B208" s="26" t="s">
        <v>13</v>
      </c>
      <c r="C208" s="46">
        <f t="shared" si="130"/>
        <v>600000</v>
      </c>
      <c r="D208" s="46">
        <f t="shared" si="130"/>
        <v>0</v>
      </c>
      <c r="E208" s="46">
        <f t="shared" si="130"/>
        <v>600000</v>
      </c>
    </row>
    <row r="209" spans="1:5" ht="20.100000000000001" customHeight="1" x14ac:dyDescent="0.25">
      <c r="A209" s="28">
        <v>3691</v>
      </c>
      <c r="B209" s="29" t="s">
        <v>14</v>
      </c>
      <c r="C209" s="47">
        <f t="shared" si="130"/>
        <v>600000</v>
      </c>
      <c r="D209" s="47">
        <f t="shared" si="130"/>
        <v>0</v>
      </c>
      <c r="E209" s="47">
        <f t="shared" si="130"/>
        <v>600000</v>
      </c>
    </row>
    <row r="210" spans="1:5" ht="20.100000000000001" customHeight="1" x14ac:dyDescent="0.25">
      <c r="A210" s="33">
        <v>36911</v>
      </c>
      <c r="B210" s="34" t="s">
        <v>14</v>
      </c>
      <c r="C210" s="6">
        <v>600000</v>
      </c>
      <c r="D210" s="6">
        <v>0</v>
      </c>
      <c r="E210" s="6">
        <f>C210+D210</f>
        <v>600000</v>
      </c>
    </row>
    <row r="211" spans="1:5" ht="20.100000000000001" customHeight="1" x14ac:dyDescent="0.25">
      <c r="A211" s="22">
        <v>38</v>
      </c>
      <c r="B211" s="23" t="s">
        <v>239</v>
      </c>
      <c r="C211" s="45">
        <f t="shared" ref="C211:E211" si="131">C212</f>
        <v>0</v>
      </c>
      <c r="D211" s="45">
        <f t="shared" si="131"/>
        <v>0</v>
      </c>
      <c r="E211" s="45">
        <f t="shared" si="131"/>
        <v>0</v>
      </c>
    </row>
    <row r="212" spans="1:5" ht="20.100000000000001" customHeight="1" x14ac:dyDescent="0.25">
      <c r="A212" s="25">
        <v>381</v>
      </c>
      <c r="B212" s="26" t="s">
        <v>36</v>
      </c>
      <c r="C212" s="46">
        <f t="shared" ref="C212" si="132">SUM(C213:C214)</f>
        <v>0</v>
      </c>
      <c r="D212" s="46">
        <f t="shared" ref="D212:E212" si="133">SUM(D213:D214)</f>
        <v>0</v>
      </c>
      <c r="E212" s="46">
        <f t="shared" si="133"/>
        <v>0</v>
      </c>
    </row>
    <row r="213" spans="1:5" ht="20.100000000000001" customHeight="1" x14ac:dyDescent="0.25">
      <c r="A213" s="33" t="s">
        <v>240</v>
      </c>
      <c r="B213" s="34" t="s">
        <v>241</v>
      </c>
      <c r="C213" s="6">
        <v>0</v>
      </c>
      <c r="D213" s="6">
        <v>0</v>
      </c>
      <c r="E213" s="6">
        <f t="shared" ref="E213:E214" si="134">C213+D213</f>
        <v>0</v>
      </c>
    </row>
    <row r="214" spans="1:5" ht="20.100000000000001" customHeight="1" x14ac:dyDescent="0.25">
      <c r="A214" s="33" t="s">
        <v>242</v>
      </c>
      <c r="B214" s="34" t="s">
        <v>243</v>
      </c>
      <c r="C214" s="6">
        <v>0</v>
      </c>
      <c r="D214" s="6">
        <v>0</v>
      </c>
      <c r="E214" s="6">
        <f t="shared" si="134"/>
        <v>0</v>
      </c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&amp;LUpravno vijeće
03.05.2022.&amp;CFinancijski plan prihoda i rashoda za 2022. godinu - I. Rebalans&amp;R13. sjednica
Točka 3. dnevnog reda</oddHeader>
    <oddFooter>&amp;LNastavni zavod za javno zdravstvo "Dr. Andrija Štampar"&amp;C&amp;A&amp;R&amp;P/&amp;N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tabColor theme="9" tint="0.39997558519241921"/>
    <pageSetUpPr fitToPage="1"/>
  </sheetPr>
  <dimension ref="A1:G58"/>
  <sheetViews>
    <sheetView workbookViewId="0">
      <selection activeCell="G23" sqref="G23"/>
    </sheetView>
  </sheetViews>
  <sheetFormatPr defaultRowHeight="12.75" x14ac:dyDescent="0.2"/>
  <cols>
    <col min="1" max="1" width="10.7109375" style="42" customWidth="1"/>
    <col min="2" max="2" width="60.7109375" style="21" customWidth="1"/>
    <col min="3" max="5" width="20.7109375" style="10" customWidth="1"/>
    <col min="6" max="6" width="10.42578125" style="20" bestFit="1" customWidth="1"/>
    <col min="7" max="16384" width="9.140625" style="21"/>
  </cols>
  <sheetData>
    <row r="1" spans="1:6" s="8" customFormat="1" ht="20.100000000000001" customHeight="1" thickBot="1" x14ac:dyDescent="0.3">
      <c r="A1" s="71" t="s">
        <v>296</v>
      </c>
      <c r="B1" s="71"/>
      <c r="C1" s="71"/>
      <c r="D1" s="71"/>
      <c r="E1" s="71"/>
      <c r="F1" s="7"/>
    </row>
    <row r="2" spans="1:6" s="8" customFormat="1" ht="15.75" customHeight="1" thickTop="1" x14ac:dyDescent="0.25">
      <c r="A2" s="9"/>
      <c r="C2" s="10"/>
      <c r="D2" s="10"/>
      <c r="E2" s="10"/>
      <c r="F2" s="7"/>
    </row>
    <row r="3" spans="1:6" s="13" customFormat="1" ht="25.5" x14ac:dyDescent="0.25">
      <c r="A3" s="11" t="s">
        <v>0</v>
      </c>
      <c r="B3" s="11" t="s">
        <v>1</v>
      </c>
      <c r="C3" s="11" t="s">
        <v>291</v>
      </c>
      <c r="D3" s="11" t="s">
        <v>292</v>
      </c>
      <c r="E3" s="11" t="s">
        <v>293</v>
      </c>
      <c r="F3" s="12"/>
    </row>
    <row r="4" spans="1:6" s="16" customFormat="1" ht="11.25" x14ac:dyDescent="0.25">
      <c r="A4" s="14">
        <v>1</v>
      </c>
      <c r="B4" s="14">
        <v>2</v>
      </c>
      <c r="C4" s="14">
        <v>3</v>
      </c>
      <c r="D4" s="14"/>
      <c r="E4" s="14"/>
      <c r="F4" s="15"/>
    </row>
    <row r="5" spans="1:6" ht="20.100000000000001" customHeight="1" x14ac:dyDescent="0.2">
      <c r="A5" s="17">
        <v>4</v>
      </c>
      <c r="B5" s="18" t="s">
        <v>244</v>
      </c>
      <c r="C5" s="19">
        <f>C6+C10+C52</f>
        <v>30692200</v>
      </c>
      <c r="D5" s="19">
        <f t="shared" ref="D5" si="0">D6+D10+D52</f>
        <v>428863</v>
      </c>
      <c r="E5" s="19">
        <f>C5+D5</f>
        <v>31121063</v>
      </c>
    </row>
    <row r="6" spans="1:6" ht="20.100000000000001" customHeight="1" x14ac:dyDescent="0.2">
      <c r="A6" s="22">
        <v>41</v>
      </c>
      <c r="B6" s="23" t="s">
        <v>245</v>
      </c>
      <c r="C6" s="24">
        <f t="shared" ref="C6:D8" si="1">C7</f>
        <v>2379000</v>
      </c>
      <c r="D6" s="24">
        <f t="shared" si="1"/>
        <v>0</v>
      </c>
      <c r="E6" s="24">
        <f t="shared" ref="E6:E58" si="2">C6+D6</f>
        <v>2379000</v>
      </c>
    </row>
    <row r="7" spans="1:6" ht="20.100000000000001" customHeight="1" x14ac:dyDescent="0.2">
      <c r="A7" s="25">
        <v>412</v>
      </c>
      <c r="B7" s="26" t="s">
        <v>246</v>
      </c>
      <c r="C7" s="27">
        <f t="shared" si="1"/>
        <v>2379000</v>
      </c>
      <c r="D7" s="27">
        <f t="shared" si="1"/>
        <v>0</v>
      </c>
      <c r="E7" s="27">
        <f t="shared" si="2"/>
        <v>2379000</v>
      </c>
    </row>
    <row r="8" spans="1:6" s="32" customFormat="1" ht="20.100000000000001" customHeight="1" x14ac:dyDescent="0.2">
      <c r="A8" s="28">
        <v>4123</v>
      </c>
      <c r="B8" s="29" t="s">
        <v>166</v>
      </c>
      <c r="C8" s="30">
        <f t="shared" si="1"/>
        <v>2379000</v>
      </c>
      <c r="D8" s="30">
        <f t="shared" si="1"/>
        <v>0</v>
      </c>
      <c r="E8" s="30">
        <f t="shared" si="2"/>
        <v>2379000</v>
      </c>
      <c r="F8" s="31"/>
    </row>
    <row r="9" spans="1:6" ht="20.100000000000001" customHeight="1" x14ac:dyDescent="0.2">
      <c r="A9" s="33">
        <v>41231</v>
      </c>
      <c r="B9" s="34" t="s">
        <v>166</v>
      </c>
      <c r="C9" s="35">
        <v>2379000</v>
      </c>
      <c r="D9" s="35">
        <v>0</v>
      </c>
      <c r="E9" s="35">
        <f t="shared" si="2"/>
        <v>2379000</v>
      </c>
    </row>
    <row r="10" spans="1:6" ht="20.100000000000001" customHeight="1" x14ac:dyDescent="0.2">
      <c r="A10" s="22">
        <v>42</v>
      </c>
      <c r="B10" s="23" t="s">
        <v>247</v>
      </c>
      <c r="C10" s="24">
        <f t="shared" ref="C10" si="3">C11+C15+C44+C49</f>
        <v>20661200</v>
      </c>
      <c r="D10" s="24">
        <f t="shared" ref="D10" si="4">D11+D15+D44+D49</f>
        <v>428863</v>
      </c>
      <c r="E10" s="24">
        <f t="shared" si="2"/>
        <v>21090063</v>
      </c>
    </row>
    <row r="11" spans="1:6" ht="20.100000000000001" customHeight="1" x14ac:dyDescent="0.2">
      <c r="A11" s="25">
        <v>421</v>
      </c>
      <c r="B11" s="26" t="s">
        <v>248</v>
      </c>
      <c r="C11" s="27">
        <f t="shared" ref="C11:D11" si="5">C12</f>
        <v>8500000</v>
      </c>
      <c r="D11" s="27">
        <f t="shared" si="5"/>
        <v>0</v>
      </c>
      <c r="E11" s="27">
        <f t="shared" si="2"/>
        <v>8500000</v>
      </c>
    </row>
    <row r="12" spans="1:6" ht="20.100000000000001" customHeight="1" x14ac:dyDescent="0.2">
      <c r="A12" s="28">
        <v>4212</v>
      </c>
      <c r="B12" s="29" t="s">
        <v>249</v>
      </c>
      <c r="C12" s="30">
        <f t="shared" ref="C12" si="6">SUM(C13:C14)</f>
        <v>8500000</v>
      </c>
      <c r="D12" s="30">
        <f t="shared" ref="D12" si="7">SUM(D13:D14)</f>
        <v>0</v>
      </c>
      <c r="E12" s="30">
        <f t="shared" si="2"/>
        <v>8500000</v>
      </c>
    </row>
    <row r="13" spans="1:6" ht="20.100000000000001" customHeight="1" x14ac:dyDescent="0.2">
      <c r="A13" s="33">
        <v>42122</v>
      </c>
      <c r="B13" s="34" t="s">
        <v>250</v>
      </c>
      <c r="C13" s="35">
        <v>0</v>
      </c>
      <c r="D13" s="35">
        <v>0</v>
      </c>
      <c r="E13" s="35">
        <f t="shared" si="2"/>
        <v>0</v>
      </c>
    </row>
    <row r="14" spans="1:6" ht="20.100000000000001" customHeight="1" x14ac:dyDescent="0.2">
      <c r="A14" s="33">
        <v>42129</v>
      </c>
      <c r="B14" s="34" t="s">
        <v>251</v>
      </c>
      <c r="C14" s="35">
        <v>8500000</v>
      </c>
      <c r="D14" s="35">
        <v>0</v>
      </c>
      <c r="E14" s="35">
        <f t="shared" si="2"/>
        <v>8500000</v>
      </c>
    </row>
    <row r="15" spans="1:6" ht="20.100000000000001" customHeight="1" x14ac:dyDescent="0.2">
      <c r="A15" s="25">
        <v>422</v>
      </c>
      <c r="B15" s="26" t="s">
        <v>252</v>
      </c>
      <c r="C15" s="27">
        <f t="shared" ref="C15" si="8">C16+C21+C26+C32+C36+C40</f>
        <v>11124200</v>
      </c>
      <c r="D15" s="27">
        <f t="shared" ref="D15" si="9">D16+D21+D26+D32+D36+D40</f>
        <v>428863</v>
      </c>
      <c r="E15" s="27">
        <f t="shared" si="2"/>
        <v>11553063</v>
      </c>
    </row>
    <row r="16" spans="1:6" ht="20.100000000000001" customHeight="1" x14ac:dyDescent="0.2">
      <c r="A16" s="28">
        <v>4221</v>
      </c>
      <c r="B16" s="29" t="s">
        <v>253</v>
      </c>
      <c r="C16" s="30">
        <f t="shared" ref="C16" si="10">SUM(C17:C20)</f>
        <v>6945700</v>
      </c>
      <c r="D16" s="30">
        <f t="shared" ref="D16" si="11">SUM(D17:D20)</f>
        <v>-8887</v>
      </c>
      <c r="E16" s="30">
        <f t="shared" si="2"/>
        <v>6936813</v>
      </c>
    </row>
    <row r="17" spans="1:7" ht="20.100000000000001" customHeight="1" x14ac:dyDescent="0.2">
      <c r="A17" s="33">
        <v>42211</v>
      </c>
      <c r="B17" s="34" t="s">
        <v>254</v>
      </c>
      <c r="C17" s="35">
        <v>1445700</v>
      </c>
      <c r="D17" s="35">
        <v>-8887</v>
      </c>
      <c r="E17" s="35">
        <f t="shared" si="2"/>
        <v>1436813</v>
      </c>
      <c r="G17" s="20"/>
    </row>
    <row r="18" spans="1:7" ht="20.100000000000001" customHeight="1" x14ac:dyDescent="0.2">
      <c r="A18" s="33">
        <v>42212</v>
      </c>
      <c r="B18" s="34" t="s">
        <v>255</v>
      </c>
      <c r="C18" s="35">
        <v>0</v>
      </c>
      <c r="D18" s="35">
        <v>0</v>
      </c>
      <c r="E18" s="35">
        <f t="shared" si="2"/>
        <v>0</v>
      </c>
    </row>
    <row r="19" spans="1:7" ht="20.100000000000001" customHeight="1" x14ac:dyDescent="0.2">
      <c r="A19" s="33">
        <v>422120</v>
      </c>
      <c r="B19" s="34" t="s">
        <v>256</v>
      </c>
      <c r="C19" s="35">
        <v>5500000</v>
      </c>
      <c r="D19" s="35">
        <v>0</v>
      </c>
      <c r="E19" s="35">
        <f t="shared" si="2"/>
        <v>5500000</v>
      </c>
    </row>
    <row r="20" spans="1:7" ht="20.100000000000001" customHeight="1" x14ac:dyDescent="0.2">
      <c r="A20" s="33">
        <v>42219</v>
      </c>
      <c r="B20" s="34" t="s">
        <v>257</v>
      </c>
      <c r="C20" s="35">
        <v>0</v>
      </c>
      <c r="D20" s="35">
        <v>0</v>
      </c>
      <c r="E20" s="35">
        <f t="shared" si="2"/>
        <v>0</v>
      </c>
    </row>
    <row r="21" spans="1:7" ht="20.100000000000001" customHeight="1" x14ac:dyDescent="0.2">
      <c r="A21" s="28">
        <v>4222</v>
      </c>
      <c r="B21" s="29" t="s">
        <v>258</v>
      </c>
      <c r="C21" s="30">
        <f t="shared" ref="C21" si="12">SUM(C22:C25)</f>
        <v>0</v>
      </c>
      <c r="D21" s="30">
        <f t="shared" ref="D21" si="13">SUM(D22:D25)</f>
        <v>0</v>
      </c>
      <c r="E21" s="30">
        <f t="shared" si="2"/>
        <v>0</v>
      </c>
    </row>
    <row r="22" spans="1:7" ht="20.100000000000001" customHeight="1" x14ac:dyDescent="0.2">
      <c r="A22" s="33">
        <v>42221</v>
      </c>
      <c r="B22" s="34" t="s">
        <v>259</v>
      </c>
      <c r="C22" s="35">
        <v>0</v>
      </c>
      <c r="D22" s="35">
        <v>0</v>
      </c>
      <c r="E22" s="35">
        <f t="shared" si="2"/>
        <v>0</v>
      </c>
    </row>
    <row r="23" spans="1:7" ht="20.100000000000001" customHeight="1" x14ac:dyDescent="0.2">
      <c r="A23" s="33">
        <v>42222</v>
      </c>
      <c r="B23" s="34" t="s">
        <v>260</v>
      </c>
      <c r="C23" s="35">
        <v>0</v>
      </c>
      <c r="D23" s="35">
        <v>0</v>
      </c>
      <c r="E23" s="35">
        <f t="shared" si="2"/>
        <v>0</v>
      </c>
    </row>
    <row r="24" spans="1:7" ht="20.100000000000001" customHeight="1" x14ac:dyDescent="0.2">
      <c r="A24" s="33">
        <v>42223</v>
      </c>
      <c r="B24" s="34" t="s">
        <v>261</v>
      </c>
      <c r="C24" s="35">
        <v>0</v>
      </c>
      <c r="D24" s="35">
        <v>0</v>
      </c>
      <c r="E24" s="35">
        <f t="shared" si="2"/>
        <v>0</v>
      </c>
    </row>
    <row r="25" spans="1:7" ht="20.100000000000001" customHeight="1" x14ac:dyDescent="0.2">
      <c r="A25" s="33">
        <v>42229</v>
      </c>
      <c r="B25" s="34" t="s">
        <v>262</v>
      </c>
      <c r="C25" s="35">
        <v>0</v>
      </c>
      <c r="D25" s="35">
        <v>0</v>
      </c>
      <c r="E25" s="35">
        <f t="shared" si="2"/>
        <v>0</v>
      </c>
    </row>
    <row r="26" spans="1:7" ht="20.100000000000001" customHeight="1" x14ac:dyDescent="0.2">
      <c r="A26" s="28">
        <v>4223</v>
      </c>
      <c r="B26" s="29" t="s">
        <v>263</v>
      </c>
      <c r="C26" s="30">
        <f t="shared" ref="C26" si="14">SUM(C27:C31)</f>
        <v>0</v>
      </c>
      <c r="D26" s="30">
        <f t="shared" ref="D26" si="15">SUM(D27:D31)</f>
        <v>0</v>
      </c>
      <c r="E26" s="30">
        <f t="shared" si="2"/>
        <v>0</v>
      </c>
    </row>
    <row r="27" spans="1:7" ht="20.100000000000001" customHeight="1" x14ac:dyDescent="0.2">
      <c r="A27" s="33">
        <v>42231</v>
      </c>
      <c r="B27" s="34" t="s">
        <v>264</v>
      </c>
      <c r="C27" s="35">
        <v>0</v>
      </c>
      <c r="D27" s="35">
        <v>0</v>
      </c>
      <c r="E27" s="35">
        <f t="shared" si="2"/>
        <v>0</v>
      </c>
    </row>
    <row r="28" spans="1:7" ht="20.100000000000001" customHeight="1" x14ac:dyDescent="0.2">
      <c r="A28" s="33">
        <v>42232</v>
      </c>
      <c r="B28" s="34" t="s">
        <v>265</v>
      </c>
      <c r="C28" s="35">
        <v>0</v>
      </c>
      <c r="D28" s="35">
        <v>0</v>
      </c>
      <c r="E28" s="35">
        <f t="shared" si="2"/>
        <v>0</v>
      </c>
    </row>
    <row r="29" spans="1:7" ht="20.100000000000001" customHeight="1" x14ac:dyDescent="0.2">
      <c r="A29" s="33">
        <v>42233</v>
      </c>
      <c r="B29" s="34" t="s">
        <v>266</v>
      </c>
      <c r="C29" s="35">
        <v>0</v>
      </c>
      <c r="D29" s="35">
        <v>0</v>
      </c>
      <c r="E29" s="35">
        <f t="shared" si="2"/>
        <v>0</v>
      </c>
    </row>
    <row r="30" spans="1:7" ht="20.100000000000001" customHeight="1" x14ac:dyDescent="0.2">
      <c r="A30" s="33">
        <v>42234</v>
      </c>
      <c r="B30" s="34" t="s">
        <v>267</v>
      </c>
      <c r="C30" s="35">
        <v>0</v>
      </c>
      <c r="D30" s="35">
        <v>0</v>
      </c>
      <c r="E30" s="35">
        <f t="shared" si="2"/>
        <v>0</v>
      </c>
    </row>
    <row r="31" spans="1:7" ht="20.100000000000001" customHeight="1" x14ac:dyDescent="0.2">
      <c r="A31" s="33">
        <v>42239</v>
      </c>
      <c r="B31" s="34" t="s">
        <v>268</v>
      </c>
      <c r="C31" s="35">
        <v>0</v>
      </c>
      <c r="D31" s="35">
        <v>0</v>
      </c>
      <c r="E31" s="35">
        <f t="shared" si="2"/>
        <v>0</v>
      </c>
    </row>
    <row r="32" spans="1:7" ht="20.100000000000001" customHeight="1" x14ac:dyDescent="0.2">
      <c r="A32" s="28">
        <v>4224</v>
      </c>
      <c r="B32" s="29" t="s">
        <v>269</v>
      </c>
      <c r="C32" s="30">
        <f t="shared" ref="C32" si="16">SUM(C33:C35)</f>
        <v>4178500</v>
      </c>
      <c r="D32" s="30">
        <f t="shared" ref="D32" si="17">SUM(D33:D35)</f>
        <v>437750</v>
      </c>
      <c r="E32" s="30">
        <f t="shared" si="2"/>
        <v>4616250</v>
      </c>
    </row>
    <row r="33" spans="1:7" ht="20.100000000000001" customHeight="1" x14ac:dyDescent="0.2">
      <c r="A33" s="33">
        <v>42241</v>
      </c>
      <c r="B33" s="34" t="s">
        <v>270</v>
      </c>
      <c r="C33" s="35">
        <v>187500</v>
      </c>
      <c r="D33" s="35">
        <v>0</v>
      </c>
      <c r="E33" s="35">
        <f t="shared" si="2"/>
        <v>187500</v>
      </c>
    </row>
    <row r="34" spans="1:7" ht="20.100000000000001" customHeight="1" x14ac:dyDescent="0.2">
      <c r="A34" s="33">
        <v>422411</v>
      </c>
      <c r="B34" s="34" t="s">
        <v>271</v>
      </c>
      <c r="C34" s="35">
        <v>0</v>
      </c>
      <c r="D34" s="35">
        <v>62500</v>
      </c>
      <c r="E34" s="35">
        <f t="shared" si="2"/>
        <v>62500</v>
      </c>
    </row>
    <row r="35" spans="1:7" ht="20.100000000000001" customHeight="1" x14ac:dyDescent="0.2">
      <c r="A35" s="33">
        <v>42242</v>
      </c>
      <c r="B35" s="34" t="s">
        <v>272</v>
      </c>
      <c r="C35" s="35">
        <v>3991000</v>
      </c>
      <c r="D35" s="35">
        <v>375250</v>
      </c>
      <c r="E35" s="35">
        <f t="shared" si="2"/>
        <v>4366250</v>
      </c>
      <c r="G35" s="20"/>
    </row>
    <row r="36" spans="1:7" ht="20.100000000000001" customHeight="1" x14ac:dyDescent="0.2">
      <c r="A36" s="28">
        <v>4225</v>
      </c>
      <c r="B36" s="29" t="s">
        <v>273</v>
      </c>
      <c r="C36" s="30">
        <f t="shared" ref="C36" si="18">SUM(C37:C39)</f>
        <v>0</v>
      </c>
      <c r="D36" s="30">
        <f t="shared" ref="D36" si="19">SUM(D37:D39)</f>
        <v>0</v>
      </c>
      <c r="E36" s="30">
        <f t="shared" si="2"/>
        <v>0</v>
      </c>
    </row>
    <row r="37" spans="1:7" ht="20.100000000000001" customHeight="1" x14ac:dyDescent="0.2">
      <c r="A37" s="33">
        <v>42251</v>
      </c>
      <c r="B37" s="34" t="s">
        <v>274</v>
      </c>
      <c r="C37" s="35">
        <v>0</v>
      </c>
      <c r="D37" s="35">
        <v>0</v>
      </c>
      <c r="E37" s="35">
        <f t="shared" si="2"/>
        <v>0</v>
      </c>
    </row>
    <row r="38" spans="1:7" ht="20.100000000000001" customHeight="1" x14ac:dyDescent="0.2">
      <c r="A38" s="33">
        <v>42252</v>
      </c>
      <c r="B38" s="34" t="s">
        <v>275</v>
      </c>
      <c r="C38" s="35">
        <v>0</v>
      </c>
      <c r="D38" s="35">
        <v>0</v>
      </c>
      <c r="E38" s="35">
        <f t="shared" si="2"/>
        <v>0</v>
      </c>
    </row>
    <row r="39" spans="1:7" ht="20.100000000000001" customHeight="1" x14ac:dyDescent="0.2">
      <c r="A39" s="33">
        <v>42259</v>
      </c>
      <c r="B39" s="34" t="s">
        <v>276</v>
      </c>
      <c r="C39" s="35">
        <v>0</v>
      </c>
      <c r="D39" s="35">
        <v>0</v>
      </c>
      <c r="E39" s="35">
        <f t="shared" si="2"/>
        <v>0</v>
      </c>
    </row>
    <row r="40" spans="1:7" ht="20.100000000000001" customHeight="1" x14ac:dyDescent="0.2">
      <c r="A40" s="28">
        <v>4227</v>
      </c>
      <c r="B40" s="29" t="s">
        <v>277</v>
      </c>
      <c r="C40" s="30">
        <f t="shared" ref="C40" si="20">SUM(C41:C43)</f>
        <v>0</v>
      </c>
      <c r="D40" s="30">
        <f t="shared" ref="D40" si="21">SUM(D41:D43)</f>
        <v>0</v>
      </c>
      <c r="E40" s="30">
        <f t="shared" si="2"/>
        <v>0</v>
      </c>
    </row>
    <row r="41" spans="1:7" ht="20.100000000000001" customHeight="1" x14ac:dyDescent="0.2">
      <c r="A41" s="33">
        <v>42271</v>
      </c>
      <c r="B41" s="34" t="s">
        <v>278</v>
      </c>
      <c r="C41" s="35">
        <v>0</v>
      </c>
      <c r="D41" s="35">
        <v>0</v>
      </c>
      <c r="E41" s="35">
        <f t="shared" si="2"/>
        <v>0</v>
      </c>
    </row>
    <row r="42" spans="1:7" ht="20.100000000000001" customHeight="1" x14ac:dyDescent="0.2">
      <c r="A42" s="33">
        <v>42272</v>
      </c>
      <c r="B42" s="34" t="s">
        <v>279</v>
      </c>
      <c r="C42" s="35">
        <v>0</v>
      </c>
      <c r="D42" s="35">
        <v>0</v>
      </c>
      <c r="E42" s="35">
        <f t="shared" si="2"/>
        <v>0</v>
      </c>
    </row>
    <row r="43" spans="1:7" ht="20.100000000000001" customHeight="1" x14ac:dyDescent="0.2">
      <c r="A43" s="33">
        <v>42273</v>
      </c>
      <c r="B43" s="34" t="s">
        <v>280</v>
      </c>
      <c r="C43" s="35">
        <v>0</v>
      </c>
      <c r="D43" s="35">
        <v>0</v>
      </c>
      <c r="E43" s="35">
        <f t="shared" si="2"/>
        <v>0</v>
      </c>
    </row>
    <row r="44" spans="1:7" ht="20.100000000000001" customHeight="1" x14ac:dyDescent="0.2">
      <c r="A44" s="25">
        <v>423</v>
      </c>
      <c r="B44" s="26" t="s">
        <v>281</v>
      </c>
      <c r="C44" s="27">
        <f t="shared" ref="C44:D44" si="22">C45</f>
        <v>1037000</v>
      </c>
      <c r="D44" s="27">
        <f t="shared" si="22"/>
        <v>0</v>
      </c>
      <c r="E44" s="27">
        <f t="shared" si="2"/>
        <v>1037000</v>
      </c>
    </row>
    <row r="45" spans="1:7" ht="20.100000000000001" customHeight="1" x14ac:dyDescent="0.2">
      <c r="A45" s="28">
        <v>4231</v>
      </c>
      <c r="B45" s="29" t="s">
        <v>282</v>
      </c>
      <c r="C45" s="30">
        <f t="shared" ref="C45" si="23">SUM(C46:C48)</f>
        <v>1037000</v>
      </c>
      <c r="D45" s="30">
        <f t="shared" ref="D45" si="24">SUM(D46:D48)</f>
        <v>0</v>
      </c>
      <c r="E45" s="30">
        <f t="shared" si="2"/>
        <v>1037000</v>
      </c>
    </row>
    <row r="46" spans="1:7" ht="20.100000000000001" customHeight="1" x14ac:dyDescent="0.2">
      <c r="A46" s="33">
        <v>42311</v>
      </c>
      <c r="B46" s="34" t="s">
        <v>283</v>
      </c>
      <c r="C46" s="35">
        <v>1037000</v>
      </c>
      <c r="D46" s="35">
        <v>0</v>
      </c>
      <c r="E46" s="35">
        <f t="shared" si="2"/>
        <v>1037000</v>
      </c>
    </row>
    <row r="47" spans="1:7" ht="20.100000000000001" customHeight="1" x14ac:dyDescent="0.2">
      <c r="A47" s="33">
        <v>42313</v>
      </c>
      <c r="B47" s="34" t="s">
        <v>284</v>
      </c>
      <c r="C47" s="35">
        <v>0</v>
      </c>
      <c r="D47" s="35">
        <v>0</v>
      </c>
      <c r="E47" s="35">
        <f t="shared" si="2"/>
        <v>0</v>
      </c>
    </row>
    <row r="48" spans="1:7" ht="20.100000000000001" customHeight="1" x14ac:dyDescent="0.2">
      <c r="A48" s="33">
        <v>42319</v>
      </c>
      <c r="B48" s="34" t="s">
        <v>285</v>
      </c>
      <c r="C48" s="35">
        <v>0</v>
      </c>
      <c r="D48" s="35">
        <v>0</v>
      </c>
      <c r="E48" s="35">
        <f t="shared" si="2"/>
        <v>0</v>
      </c>
    </row>
    <row r="49" spans="1:6" ht="20.100000000000001" customHeight="1" x14ac:dyDescent="0.2">
      <c r="A49" s="25">
        <v>426</v>
      </c>
      <c r="B49" s="26" t="s">
        <v>286</v>
      </c>
      <c r="C49" s="27">
        <f t="shared" ref="C49:D50" si="25">C50</f>
        <v>0</v>
      </c>
      <c r="D49" s="27">
        <f t="shared" si="25"/>
        <v>0</v>
      </c>
      <c r="E49" s="27">
        <f t="shared" si="2"/>
        <v>0</v>
      </c>
    </row>
    <row r="50" spans="1:6" ht="20.100000000000001" customHeight="1" x14ac:dyDescent="0.2">
      <c r="A50" s="28">
        <v>4262</v>
      </c>
      <c r="B50" s="29" t="s">
        <v>287</v>
      </c>
      <c r="C50" s="30">
        <f t="shared" si="25"/>
        <v>0</v>
      </c>
      <c r="D50" s="30">
        <f t="shared" si="25"/>
        <v>0</v>
      </c>
      <c r="E50" s="30">
        <f t="shared" si="2"/>
        <v>0</v>
      </c>
    </row>
    <row r="51" spans="1:6" ht="20.100000000000001" customHeight="1" x14ac:dyDescent="0.2">
      <c r="A51" s="33">
        <v>42621</v>
      </c>
      <c r="B51" s="34" t="s">
        <v>287</v>
      </c>
      <c r="C51" s="35"/>
      <c r="D51" s="35"/>
      <c r="E51" s="35">
        <f t="shared" si="2"/>
        <v>0</v>
      </c>
    </row>
    <row r="52" spans="1:6" s="38" customFormat="1" ht="20.100000000000001" customHeight="1" x14ac:dyDescent="0.25">
      <c r="A52" s="22">
        <v>45</v>
      </c>
      <c r="B52" s="36" t="s">
        <v>288</v>
      </c>
      <c r="C52" s="24">
        <f>C53+C56</f>
        <v>7652000</v>
      </c>
      <c r="D52" s="24">
        <f t="shared" ref="D52" si="26">D53+D56</f>
        <v>0</v>
      </c>
      <c r="E52" s="24">
        <f t="shared" si="2"/>
        <v>7652000</v>
      </c>
      <c r="F52" s="37"/>
    </row>
    <row r="53" spans="1:6" s="38" customFormat="1" ht="19.5" customHeight="1" x14ac:dyDescent="0.25">
      <c r="A53" s="25">
        <v>451</v>
      </c>
      <c r="B53" s="39" t="s">
        <v>289</v>
      </c>
      <c r="C53" s="27">
        <f t="shared" ref="C53:D53" si="27">C54</f>
        <v>1500000</v>
      </c>
      <c r="D53" s="27">
        <f t="shared" si="27"/>
        <v>0</v>
      </c>
      <c r="E53" s="27">
        <f t="shared" si="2"/>
        <v>1500000</v>
      </c>
      <c r="F53" s="37"/>
    </row>
    <row r="54" spans="1:6" s="38" customFormat="1" ht="20.100000000000001" customHeight="1" x14ac:dyDescent="0.25">
      <c r="A54" s="28">
        <v>4511</v>
      </c>
      <c r="B54" s="40" t="s">
        <v>289</v>
      </c>
      <c r="C54" s="30">
        <f t="shared" ref="C54:D54" si="28">SUM(C55:C55)</f>
        <v>1500000</v>
      </c>
      <c r="D54" s="30">
        <f t="shared" si="28"/>
        <v>0</v>
      </c>
      <c r="E54" s="30">
        <f t="shared" si="2"/>
        <v>1500000</v>
      </c>
      <c r="F54" s="37"/>
    </row>
    <row r="55" spans="1:6" s="38" customFormat="1" ht="20.100000000000001" customHeight="1" x14ac:dyDescent="0.25">
      <c r="A55" s="33">
        <v>45111</v>
      </c>
      <c r="B55" s="41" t="s">
        <v>289</v>
      </c>
      <c r="C55" s="35">
        <v>1500000</v>
      </c>
      <c r="D55" s="35">
        <v>0</v>
      </c>
      <c r="E55" s="35">
        <f t="shared" si="2"/>
        <v>1500000</v>
      </c>
      <c r="F55" s="37"/>
    </row>
    <row r="56" spans="1:6" s="38" customFormat="1" ht="20.100000000000001" customHeight="1" x14ac:dyDescent="0.25">
      <c r="A56" s="25">
        <v>454</v>
      </c>
      <c r="B56" s="39" t="s">
        <v>290</v>
      </c>
      <c r="C56" s="27">
        <f t="shared" ref="C56:D57" si="29">C57</f>
        <v>6152000</v>
      </c>
      <c r="D56" s="27">
        <f t="shared" si="29"/>
        <v>0</v>
      </c>
      <c r="E56" s="27">
        <f t="shared" si="2"/>
        <v>6152000</v>
      </c>
      <c r="F56" s="37"/>
    </row>
    <row r="57" spans="1:6" s="38" customFormat="1" ht="20.100000000000001" customHeight="1" x14ac:dyDescent="0.25">
      <c r="A57" s="28">
        <v>4541</v>
      </c>
      <c r="B57" s="40" t="s">
        <v>290</v>
      </c>
      <c r="C57" s="30">
        <f t="shared" si="29"/>
        <v>6152000</v>
      </c>
      <c r="D57" s="30">
        <f t="shared" si="29"/>
        <v>0</v>
      </c>
      <c r="E57" s="30">
        <f t="shared" si="2"/>
        <v>6152000</v>
      </c>
      <c r="F57" s="37"/>
    </row>
    <row r="58" spans="1:6" s="38" customFormat="1" ht="20.100000000000001" customHeight="1" x14ac:dyDescent="0.25">
      <c r="A58" s="33">
        <v>45411</v>
      </c>
      <c r="B58" s="41" t="s">
        <v>290</v>
      </c>
      <c r="C58" s="35">
        <v>6152000</v>
      </c>
      <c r="D58" s="35">
        <v>0</v>
      </c>
      <c r="E58" s="35">
        <f t="shared" si="2"/>
        <v>6152000</v>
      </c>
      <c r="F58" s="37"/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scale="96" orientation="portrait" r:id="rId1"/>
  <headerFooter>
    <oddHeader>&amp;LUpravno vijeće
03.05.2022.&amp;CFinancijski plan prihoda i rashoda za 2022. godinu - I. Rebalans&amp;R13. sjednica
Točka 3. dnevnog reda</oddHeader>
    <oddFooter>&amp;LNastavni zavod za javno zdravstvo "Dr. Andrija Štampar"&amp;C&amp;A&amp;R&amp;P/&amp;N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Prihodi 6</vt:lpstr>
      <vt:lpstr>Rashodi 3</vt:lpstr>
      <vt:lpstr>Rashodi 4</vt:lpstr>
      <vt:lpstr>'Prihodi 6'!Ispis_naslova</vt:lpstr>
      <vt:lpstr>'Rashodi 3'!Ispis_naslova</vt:lpstr>
      <vt:lpstr>'Rashodi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2022-04-27T20:22:54Z</cp:lastPrinted>
  <dcterms:created xsi:type="dcterms:W3CDTF">2021-12-18T18:47:50Z</dcterms:created>
  <dcterms:modified xsi:type="dcterms:W3CDTF">2022-04-27T20:24:53Z</dcterms:modified>
</cp:coreProperties>
</file>