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https://stampar-my.sharepoint.com/personal/amikus_stampar_hr/Documents/Documents/PLAN 2021/4. PLAN 2021 - 2. REBALANS 2021-12/"/>
    </mc:Choice>
  </mc:AlternateContent>
  <xr:revisionPtr revIDLastSave="1374" documentId="8_{504D3EC5-CCEB-45D0-8DE8-58B0962B7E7A}" xr6:coauthVersionLast="47" xr6:coauthVersionMax="47" xr10:uidLastSave="{0F29811B-FD8B-4532-BDA2-41AA6A8CA7A6}"/>
  <bookViews>
    <workbookView xWindow="-120" yWindow="-120" windowWidth="29040" windowHeight="15840" xr2:uid="{00000000-000D-0000-FFFF-FFFF00000000}"/>
  </bookViews>
  <sheets>
    <sheet name="Plan 2021 - prihodi 6" sheetId="1" r:id="rId1"/>
    <sheet name="Plan 2021 - rashodi 3" sheetId="2" r:id="rId2"/>
    <sheet name="Plan 2021- rashodi 4" sheetId="3" r:id="rId3"/>
  </sheets>
  <definedNames>
    <definedName name="_xlnm.Print_Titles" localSheetId="0">'Plan 2021 - prihodi 6'!$3:$4</definedName>
    <definedName name="_xlnm.Print_Titles" localSheetId="1">'Plan 2021 - rashodi 3'!$3:$4</definedName>
    <definedName name="_xlnm.Print_Titles" localSheetId="2">'Plan 2021- rashodi 4'!$3:$4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" i="1" l="1"/>
  <c r="E33" i="3"/>
  <c r="E34" i="3"/>
  <c r="E35" i="3"/>
  <c r="E46" i="3" l="1"/>
  <c r="E19" i="3"/>
  <c r="E9" i="3"/>
  <c r="E51" i="3" l="1"/>
  <c r="E55" i="3"/>
  <c r="E48" i="3"/>
  <c r="E47" i="3"/>
  <c r="E43" i="3"/>
  <c r="E42" i="3"/>
  <c r="E41" i="3"/>
  <c r="E39" i="3"/>
  <c r="E38" i="3"/>
  <c r="E37" i="3"/>
  <c r="E31" i="3"/>
  <c r="E30" i="3"/>
  <c r="E29" i="3"/>
  <c r="E28" i="3"/>
  <c r="E27" i="3"/>
  <c r="E25" i="3"/>
  <c r="E24" i="3"/>
  <c r="E23" i="3"/>
  <c r="E22" i="3"/>
  <c r="E20" i="3"/>
  <c r="E18" i="3"/>
  <c r="E17" i="3"/>
  <c r="E14" i="3"/>
  <c r="E13" i="3"/>
  <c r="C54" i="3" l="1"/>
  <c r="C53" i="3" s="1"/>
  <c r="C52" i="3" s="1"/>
  <c r="E213" i="2" l="1"/>
  <c r="E212" i="2"/>
  <c r="E209" i="2"/>
  <c r="E205" i="2"/>
  <c r="E204" i="2"/>
  <c r="E202" i="2"/>
  <c r="E200" i="2"/>
  <c r="E199" i="2"/>
  <c r="E196" i="2"/>
  <c r="E195" i="2"/>
  <c r="E192" i="2"/>
  <c r="E191" i="2"/>
  <c r="E189" i="2"/>
  <c r="E187" i="2"/>
  <c r="E186" i="2"/>
  <c r="E185" i="2"/>
  <c r="E184" i="2"/>
  <c r="E183" i="2"/>
  <c r="E181" i="2"/>
  <c r="E180" i="2"/>
  <c r="E179" i="2"/>
  <c r="E177" i="2"/>
  <c r="E175" i="2"/>
  <c r="E174" i="2"/>
  <c r="E173" i="2"/>
  <c r="E172" i="2"/>
  <c r="E170" i="2"/>
  <c r="E169" i="2"/>
  <c r="E166" i="2"/>
  <c r="E165" i="2"/>
  <c r="E162" i="2"/>
  <c r="E161" i="2"/>
  <c r="E160" i="2"/>
  <c r="E159" i="2"/>
  <c r="E158" i="2"/>
  <c r="E156" i="2"/>
  <c r="E155" i="2"/>
  <c r="E154" i="2"/>
  <c r="E152" i="2"/>
  <c r="E151" i="2"/>
  <c r="E150" i="2"/>
  <c r="E149" i="2"/>
  <c r="E148" i="2"/>
  <c r="E147" i="2"/>
  <c r="E145" i="2"/>
  <c r="E144" i="2"/>
  <c r="E143" i="2"/>
  <c r="E142" i="2"/>
  <c r="E141" i="2"/>
  <c r="E139" i="2"/>
  <c r="E137" i="2"/>
  <c r="E136" i="2"/>
  <c r="E135" i="2"/>
  <c r="E133" i="2"/>
  <c r="E131" i="2"/>
  <c r="E130" i="2"/>
  <c r="E129" i="2"/>
  <c r="E128" i="2"/>
  <c r="E127" i="2"/>
  <c r="E125" i="2"/>
  <c r="E124" i="2"/>
  <c r="E123" i="2"/>
  <c r="E122" i="2"/>
  <c r="E120" i="2"/>
  <c r="E119" i="2"/>
  <c r="E118" i="2"/>
  <c r="E117" i="2"/>
  <c r="E115" i="2"/>
  <c r="E113" i="2"/>
  <c r="E111" i="2"/>
  <c r="E110" i="2"/>
  <c r="E108" i="2"/>
  <c r="E107" i="2"/>
  <c r="E106" i="2"/>
  <c r="E104" i="2"/>
  <c r="E103" i="2"/>
  <c r="E102" i="2"/>
  <c r="E99" i="2"/>
  <c r="E98" i="2"/>
  <c r="E97" i="2"/>
  <c r="E94" i="2"/>
  <c r="E92" i="2"/>
  <c r="E91" i="2"/>
  <c r="E89" i="2"/>
  <c r="E88" i="2"/>
  <c r="E86" i="2"/>
  <c r="E85" i="2"/>
  <c r="E84" i="2"/>
  <c r="E83" i="2"/>
  <c r="E81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7" i="2"/>
  <c r="E56" i="2"/>
  <c r="E54" i="2"/>
  <c r="E52" i="2"/>
  <c r="E51" i="2"/>
  <c r="E48" i="2"/>
  <c r="E46" i="2"/>
  <c r="E45" i="2"/>
  <c r="E43" i="2"/>
  <c r="E41" i="2"/>
  <c r="E40" i="2"/>
  <c r="E39" i="2"/>
  <c r="E38" i="2"/>
  <c r="E37" i="2"/>
  <c r="E36" i="2"/>
  <c r="E35" i="2"/>
  <c r="E31" i="2"/>
  <c r="E30" i="2"/>
  <c r="E28" i="2"/>
  <c r="E27" i="2"/>
  <c r="E24" i="2"/>
  <c r="E23" i="2"/>
  <c r="E22" i="2"/>
  <c r="E21" i="2"/>
  <c r="E20" i="2"/>
  <c r="E19" i="2"/>
  <c r="E18" i="2"/>
  <c r="E15" i="2"/>
  <c r="E13" i="2"/>
  <c r="E11" i="2"/>
  <c r="E9" i="2"/>
  <c r="E50" i="3" l="1"/>
  <c r="E8" i="3"/>
  <c r="E7" i="3" s="1"/>
  <c r="E6" i="3" s="1"/>
  <c r="E49" i="3" l="1"/>
  <c r="E12" i="3"/>
  <c r="E11" i="3" s="1"/>
  <c r="E36" i="3"/>
  <c r="E40" i="3"/>
  <c r="E32" i="3"/>
  <c r="E16" i="3"/>
  <c r="E21" i="3"/>
  <c r="E26" i="3"/>
  <c r="E45" i="3"/>
  <c r="E44" i="3" s="1"/>
  <c r="E54" i="3"/>
  <c r="E53" i="3" s="1"/>
  <c r="E52" i="3" s="1"/>
  <c r="E15" i="3" l="1"/>
  <c r="E10" i="3"/>
  <c r="D10" i="2"/>
  <c r="E5" i="3" l="1"/>
  <c r="D211" i="2"/>
  <c r="C211" i="2"/>
  <c r="D208" i="2"/>
  <c r="C208" i="2"/>
  <c r="D17" i="2"/>
  <c r="C17" i="2"/>
  <c r="C10" i="2"/>
  <c r="E10" i="2" s="1"/>
  <c r="E208" i="2" l="1"/>
  <c r="E17" i="2"/>
  <c r="E211" i="2"/>
  <c r="D210" i="2"/>
  <c r="D207" i="2"/>
  <c r="D16" i="2"/>
  <c r="C207" i="2"/>
  <c r="E207" i="2" l="1"/>
  <c r="D206" i="2"/>
  <c r="C206" i="2"/>
  <c r="E206" i="2" l="1"/>
  <c r="E39" i="1"/>
  <c r="E40" i="1"/>
  <c r="E27" i="1"/>
  <c r="E22" i="1"/>
  <c r="E19" i="1"/>
  <c r="E17" i="1"/>
  <c r="E14" i="1"/>
  <c r="E12" i="1"/>
  <c r="E9" i="1"/>
  <c r="C21" i="1"/>
  <c r="C20" i="1" s="1"/>
  <c r="D21" i="1"/>
  <c r="D20" i="1" s="1"/>
  <c r="E20" i="1" l="1"/>
  <c r="E21" i="1"/>
  <c r="D8" i="3" l="1"/>
  <c r="D12" i="3"/>
  <c r="D11" i="3" s="1"/>
  <c r="D16" i="3"/>
  <c r="D21" i="3"/>
  <c r="D26" i="3"/>
  <c r="D32" i="3"/>
  <c r="D36" i="3"/>
  <c r="D40" i="3"/>
  <c r="D45" i="3"/>
  <c r="D50" i="3"/>
  <c r="D54" i="3"/>
  <c r="C50" i="3"/>
  <c r="C49" i="3" s="1"/>
  <c r="C45" i="3"/>
  <c r="C44" i="3" s="1"/>
  <c r="C40" i="3"/>
  <c r="C36" i="3"/>
  <c r="C32" i="3"/>
  <c r="C26" i="3"/>
  <c r="C21" i="3"/>
  <c r="C16" i="3"/>
  <c r="C12" i="3"/>
  <c r="C11" i="3" s="1"/>
  <c r="C8" i="3"/>
  <c r="C7" i="3" s="1"/>
  <c r="C6" i="3" s="1"/>
  <c r="D8" i="2"/>
  <c r="D12" i="2"/>
  <c r="D14" i="2"/>
  <c r="D26" i="2"/>
  <c r="D29" i="2"/>
  <c r="D34" i="2"/>
  <c r="D42" i="2"/>
  <c r="D44" i="2"/>
  <c r="D53" i="2"/>
  <c r="D55" i="2"/>
  <c r="D59" i="2"/>
  <c r="D80" i="2"/>
  <c r="D82" i="2"/>
  <c r="D87" i="2"/>
  <c r="D90" i="2"/>
  <c r="D93" i="2"/>
  <c r="D96" i="2"/>
  <c r="D101" i="2"/>
  <c r="D105" i="2"/>
  <c r="D109" i="2"/>
  <c r="D112" i="2"/>
  <c r="D114" i="2"/>
  <c r="D121" i="2"/>
  <c r="D126" i="2"/>
  <c r="D138" i="2"/>
  <c r="D146" i="2"/>
  <c r="D153" i="2"/>
  <c r="D157" i="2"/>
  <c r="D164" i="2"/>
  <c r="D163" i="2" s="1"/>
  <c r="D168" i="2"/>
  <c r="D171" i="2"/>
  <c r="D176" i="2"/>
  <c r="D178" i="2"/>
  <c r="D182" i="2"/>
  <c r="D188" i="2"/>
  <c r="D190" i="2"/>
  <c r="D194" i="2"/>
  <c r="D198" i="2"/>
  <c r="D201" i="2"/>
  <c r="D203" i="2"/>
  <c r="C8" i="2"/>
  <c r="C12" i="2"/>
  <c r="E12" i="2" s="1"/>
  <c r="C14" i="2"/>
  <c r="C16" i="2"/>
  <c r="E16" i="2" s="1"/>
  <c r="C26" i="2"/>
  <c r="C29" i="2"/>
  <c r="C34" i="2"/>
  <c r="E34" i="2" s="1"/>
  <c r="C42" i="2"/>
  <c r="C44" i="2"/>
  <c r="C47" i="2"/>
  <c r="C53" i="2"/>
  <c r="C55" i="2"/>
  <c r="C59" i="2"/>
  <c r="C80" i="2"/>
  <c r="C82" i="2"/>
  <c r="C87" i="2"/>
  <c r="C90" i="2"/>
  <c r="C93" i="2"/>
  <c r="C96" i="2"/>
  <c r="C112" i="2"/>
  <c r="C109" i="2"/>
  <c r="C105" i="2"/>
  <c r="C101" i="2"/>
  <c r="E101" i="2" s="1"/>
  <c r="C114" i="2"/>
  <c r="C121" i="2"/>
  <c r="C126" i="2"/>
  <c r="C134" i="2"/>
  <c r="C138" i="2"/>
  <c r="C146" i="2"/>
  <c r="C153" i="2"/>
  <c r="C157" i="2"/>
  <c r="C164" i="2"/>
  <c r="C168" i="2"/>
  <c r="C171" i="2"/>
  <c r="C176" i="2"/>
  <c r="C178" i="2"/>
  <c r="C182" i="2"/>
  <c r="C188" i="2"/>
  <c r="C190" i="2"/>
  <c r="C194" i="2"/>
  <c r="C198" i="2"/>
  <c r="C201" i="2"/>
  <c r="C203" i="2"/>
  <c r="C210" i="2"/>
  <c r="E210" i="2" s="1"/>
  <c r="E60" i="1"/>
  <c r="E57" i="1"/>
  <c r="E55" i="1"/>
  <c r="E51" i="1"/>
  <c r="E49" i="1"/>
  <c r="E46" i="1"/>
  <c r="E44" i="1"/>
  <c r="E38" i="1"/>
  <c r="E34" i="1"/>
  <c r="E31" i="1"/>
  <c r="E29" i="1"/>
  <c r="E26" i="1"/>
  <c r="D8" i="1"/>
  <c r="D11" i="1"/>
  <c r="D13" i="1"/>
  <c r="D16" i="1"/>
  <c r="D18" i="1"/>
  <c r="D25" i="1"/>
  <c r="D28" i="1"/>
  <c r="D30" i="1"/>
  <c r="D33" i="1"/>
  <c r="D32" i="1" s="1"/>
  <c r="D37" i="1"/>
  <c r="D36" i="1" s="1"/>
  <c r="D43" i="1"/>
  <c r="D45" i="1"/>
  <c r="D48" i="1"/>
  <c r="D50" i="1"/>
  <c r="D54" i="1"/>
  <c r="D56" i="1"/>
  <c r="D59" i="1"/>
  <c r="D58" i="1" s="1"/>
  <c r="C50" i="1"/>
  <c r="C48" i="1"/>
  <c r="C47" i="1" s="1"/>
  <c r="C59" i="1"/>
  <c r="C58" i="1" s="1"/>
  <c r="C56" i="1"/>
  <c r="C54" i="1"/>
  <c r="C45" i="1"/>
  <c r="C43" i="1"/>
  <c r="C37" i="1"/>
  <c r="C36" i="1" s="1"/>
  <c r="C33" i="1"/>
  <c r="C32" i="1" s="1"/>
  <c r="C30" i="1"/>
  <c r="C28" i="1"/>
  <c r="C25" i="1"/>
  <c r="C18" i="1"/>
  <c r="C16" i="1"/>
  <c r="C13" i="1"/>
  <c r="C11" i="1"/>
  <c r="E11" i="1" s="1"/>
  <c r="C8" i="1"/>
  <c r="E54" i="1" l="1"/>
  <c r="E25" i="1"/>
  <c r="C7" i="2"/>
  <c r="D7" i="2"/>
  <c r="E198" i="2"/>
  <c r="E182" i="2"/>
  <c r="E168" i="2"/>
  <c r="E121" i="2"/>
  <c r="E90" i="2"/>
  <c r="E59" i="2"/>
  <c r="E114" i="2"/>
  <c r="E14" i="2"/>
  <c r="E8" i="2"/>
  <c r="E203" i="2"/>
  <c r="E190" i="2"/>
  <c r="E176" i="2"/>
  <c r="E157" i="2"/>
  <c r="E126" i="2"/>
  <c r="E93" i="2"/>
  <c r="E80" i="2"/>
  <c r="E109" i="2"/>
  <c r="E26" i="2"/>
  <c r="E44" i="2"/>
  <c r="D53" i="3"/>
  <c r="D52" i="3" s="1"/>
  <c r="D49" i="3"/>
  <c r="D44" i="3"/>
  <c r="D7" i="3"/>
  <c r="E82" i="2"/>
  <c r="E201" i="2"/>
  <c r="E188" i="2"/>
  <c r="E171" i="2"/>
  <c r="E153" i="2"/>
  <c r="E105" i="2"/>
  <c r="E29" i="2"/>
  <c r="E146" i="2"/>
  <c r="E194" i="2"/>
  <c r="E178" i="2"/>
  <c r="E164" i="2"/>
  <c r="E138" i="2"/>
  <c r="E112" i="2"/>
  <c r="E42" i="2"/>
  <c r="E96" i="2"/>
  <c r="E53" i="2"/>
  <c r="E87" i="2"/>
  <c r="E55" i="2"/>
  <c r="D140" i="2"/>
  <c r="D116" i="2"/>
  <c r="C116" i="2"/>
  <c r="C163" i="2"/>
  <c r="E163" i="2" s="1"/>
  <c r="C140" i="2"/>
  <c r="E32" i="1"/>
  <c r="E18" i="1"/>
  <c r="E8" i="1"/>
  <c r="E13" i="1"/>
  <c r="E43" i="1"/>
  <c r="D53" i="1"/>
  <c r="D52" i="1" s="1"/>
  <c r="E16" i="1"/>
  <c r="E48" i="1"/>
  <c r="E56" i="1"/>
  <c r="D47" i="1"/>
  <c r="E47" i="1" s="1"/>
  <c r="D15" i="3"/>
  <c r="C15" i="3"/>
  <c r="E58" i="1"/>
  <c r="E45" i="1"/>
  <c r="E30" i="1"/>
  <c r="E50" i="1"/>
  <c r="E28" i="1"/>
  <c r="D10" i="1"/>
  <c r="D197" i="2"/>
  <c r="D167" i="2"/>
  <c r="D100" i="2"/>
  <c r="D58" i="2"/>
  <c r="C58" i="2"/>
  <c r="D50" i="2"/>
  <c r="D25" i="2"/>
  <c r="C50" i="2"/>
  <c r="C197" i="2"/>
  <c r="C25" i="2"/>
  <c r="C132" i="2"/>
  <c r="C33" i="2"/>
  <c r="C100" i="2"/>
  <c r="C167" i="2"/>
  <c r="E59" i="1"/>
  <c r="D42" i="1"/>
  <c r="D35" i="1"/>
  <c r="E36" i="1"/>
  <c r="E37" i="1"/>
  <c r="E33" i="1"/>
  <c r="D24" i="1"/>
  <c r="D15" i="1"/>
  <c r="D7" i="1"/>
  <c r="C24" i="1"/>
  <c r="C15" i="1"/>
  <c r="C10" i="1"/>
  <c r="C7" i="1"/>
  <c r="C35" i="1"/>
  <c r="C53" i="1"/>
  <c r="C42" i="1"/>
  <c r="E25" i="2" l="1"/>
  <c r="E100" i="2"/>
  <c r="E7" i="2"/>
  <c r="C6" i="1"/>
  <c r="D6" i="1"/>
  <c r="C6" i="2"/>
  <c r="E58" i="2"/>
  <c r="D6" i="3"/>
  <c r="E167" i="2"/>
  <c r="E116" i="2"/>
  <c r="E197" i="2"/>
  <c r="E140" i="2"/>
  <c r="E50" i="2"/>
  <c r="D6" i="2"/>
  <c r="E6" i="2" s="1"/>
  <c r="D193" i="2"/>
  <c r="E10" i="1"/>
  <c r="E15" i="1"/>
  <c r="E53" i="1"/>
  <c r="C23" i="1"/>
  <c r="E24" i="1"/>
  <c r="E7" i="1"/>
  <c r="E42" i="1"/>
  <c r="D10" i="3"/>
  <c r="C10" i="3"/>
  <c r="D41" i="1"/>
  <c r="D49" i="2"/>
  <c r="C193" i="2"/>
  <c r="C49" i="2"/>
  <c r="C95" i="2"/>
  <c r="E35" i="1"/>
  <c r="D23" i="1"/>
  <c r="E23" i="1" s="1"/>
  <c r="C52" i="1"/>
  <c r="E52" i="1" s="1"/>
  <c r="C41" i="1"/>
  <c r="E6" i="1" l="1"/>
  <c r="D5" i="3"/>
  <c r="D5" i="1"/>
  <c r="E193" i="2"/>
  <c r="E49" i="2"/>
  <c r="C5" i="3"/>
  <c r="E41" i="1"/>
  <c r="E5" i="1" s="1"/>
  <c r="C32" i="2"/>
  <c r="C5" i="2" s="1"/>
  <c r="C5" i="1"/>
  <c r="D47" i="2" l="1"/>
  <c r="E47" i="2" s="1"/>
  <c r="D33" i="2" l="1"/>
  <c r="E33" i="2" s="1"/>
  <c r="D134" i="2" l="1"/>
  <c r="D132" i="2" l="1"/>
  <c r="E132" i="2" s="1"/>
  <c r="E134" i="2"/>
  <c r="D95" i="2" l="1"/>
  <c r="E95" i="2" s="1"/>
  <c r="D32" i="2" l="1"/>
  <c r="E32" i="2" l="1"/>
  <c r="D5" i="2"/>
  <c r="E5" i="2" s="1"/>
</calcChain>
</file>

<file path=xl/sharedStrings.xml><?xml version="1.0" encoding="utf-8"?>
<sst xmlns="http://schemas.openxmlformats.org/spreadsheetml/2006/main" count="339" uniqueCount="296">
  <si>
    <t>Pomoći iz inozemstva i od subjekata unutar općeg proračuna</t>
  </si>
  <si>
    <t>Prihodi od imovine</t>
  </si>
  <si>
    <t>Prihodi od financijske imovine</t>
  </si>
  <si>
    <t>Kamate na oročena sredstva i depozite po viđenju</t>
  </si>
  <si>
    <t>Kamate na oročena sredstva</t>
  </si>
  <si>
    <t>Kamate na depozite po viđenju</t>
  </si>
  <si>
    <t>Prihodi od zateznih kamata</t>
  </si>
  <si>
    <t>Zatezne kamate iz obveznih odnosa i drugo</t>
  </si>
  <si>
    <t>Prihodi od nefinancijske imovine</t>
  </si>
  <si>
    <t>Ostali prihodi od nefinancijske imovine</t>
  </si>
  <si>
    <t>Prihodi po posebnim propisima</t>
  </si>
  <si>
    <t>Prihodi s osnova osiguranja, refundacije šteta i totalne štete</t>
  </si>
  <si>
    <t>Rashodi za zaposlene</t>
  </si>
  <si>
    <t>Plaće (bruto)</t>
  </si>
  <si>
    <t>Plaće za redovan rad</t>
  </si>
  <si>
    <t>Plaće za zaposlene</t>
  </si>
  <si>
    <t>Plaće u naravi</t>
  </si>
  <si>
    <t>Korištenje prijevoznih sredstava</t>
  </si>
  <si>
    <t>Ostali rashodi za zaposlene</t>
  </si>
  <si>
    <t>Naknade za bolest, invalidnost i smrtni slučaj</t>
  </si>
  <si>
    <t>Regres za godišnji odmor</t>
  </si>
  <si>
    <t>Doprinosi na plaće</t>
  </si>
  <si>
    <t>Doprinosi za obvezno osiguranje u slučaju nezaposlenosti</t>
  </si>
  <si>
    <t>Materijalni rashodi</t>
  </si>
  <si>
    <t>Naknade troškova zaposlenima</t>
  </si>
  <si>
    <t>Službena putovanja</t>
  </si>
  <si>
    <t>Dnevnice za službeni put u zemlji</t>
  </si>
  <si>
    <t>Dnevnice za službeni put u inozemstvu</t>
  </si>
  <si>
    <t>Naknade za smještaj na službenom putu u zemlji</t>
  </si>
  <si>
    <t>Naknade za prijevoz na službenom putu u zemlji</t>
  </si>
  <si>
    <t>Naknade za prijevoz na posao i s posla</t>
  </si>
  <si>
    <t>Stručno usavršavanje zaposlenika</t>
  </si>
  <si>
    <t>Seminari, savjetovanja i simpoziji</t>
  </si>
  <si>
    <t>Tečajevi i stručni ispiti</t>
  </si>
  <si>
    <t>Rashodi za materijal i energiju</t>
  </si>
  <si>
    <t>Uredski materijal i ostali materijalni rashodi</t>
  </si>
  <si>
    <t>Uredski materijal</t>
  </si>
  <si>
    <t>Materijal i sredstva za čišćenje i održavanje</t>
  </si>
  <si>
    <t>Potrošni materijal za čišćenje i održavanje</t>
  </si>
  <si>
    <t>Materijal za higijenske potrebe i njegu</t>
  </si>
  <si>
    <t>Sanitetski materijal</t>
  </si>
  <si>
    <t>Sredstva za osobnu higijenu</t>
  </si>
  <si>
    <t>Materijal i sirovine</t>
  </si>
  <si>
    <t>Osnovni materijal i sirovine</t>
  </si>
  <si>
    <t>Osnovni materijal i sirovine - lijekovi</t>
  </si>
  <si>
    <t>Osnovni materijal i sirovine - cjepivo</t>
  </si>
  <si>
    <t>Osnovni materijal i sirovine - kemikalije</t>
  </si>
  <si>
    <t>Osnovni materijal i sirovine - standardi</t>
  </si>
  <si>
    <t>Osnovni materijal i sirovine - diskovi</t>
  </si>
  <si>
    <t>Osnovni materijal i sirovine - hemokulture</t>
  </si>
  <si>
    <t>Osnovni materijal i sirovine - krvni pripravci</t>
  </si>
  <si>
    <t>Osnovni materijal i sirovine - filter papiri</t>
  </si>
  <si>
    <t>Osnovni materijal i sirovine - laboratorijska plastika</t>
  </si>
  <si>
    <t>Osnovni materijal i sirovine - sredstva za DDD</t>
  </si>
  <si>
    <t>Osnovni materijal i sirovine - mobilna mamografija</t>
  </si>
  <si>
    <t>Osnovni materijal i sirovine - serološka dijagnostika</t>
  </si>
  <si>
    <t>Ostali materijal i sirovine</t>
  </si>
  <si>
    <t>Ostali materijal i sirovine - plinovi tehnički</t>
  </si>
  <si>
    <t>Energija</t>
  </si>
  <si>
    <t>Električna energija</t>
  </si>
  <si>
    <t>Topla voda (toplana)</t>
  </si>
  <si>
    <t>Plin</t>
  </si>
  <si>
    <t>Motorni benzin i dizel gorivo</t>
  </si>
  <si>
    <t>Sitni inventar i auto gume</t>
  </si>
  <si>
    <t>Sitni inventar</t>
  </si>
  <si>
    <t>Auto gume</t>
  </si>
  <si>
    <t>Službena, radna i zaštitna odjeća i obuća</t>
  </si>
  <si>
    <t>Rashodi za usluge</t>
  </si>
  <si>
    <t>Usluge telefona, pošte i prijevoza</t>
  </si>
  <si>
    <t>Usluge telefona, telefaksa</t>
  </si>
  <si>
    <t>Rent-a-car i taxi prijevoz</t>
  </si>
  <si>
    <t>Usluge tekućeg i investicijskog održavanja</t>
  </si>
  <si>
    <t>Usluge promidžbe i informiranja</t>
  </si>
  <si>
    <t>Komunalne usluge</t>
  </si>
  <si>
    <t>Opskrba vodom</t>
  </si>
  <si>
    <t>Iznošenje i odvoz smeća</t>
  </si>
  <si>
    <t>Dimnjačarske i ekološke usluge</t>
  </si>
  <si>
    <t>Pričuva</t>
  </si>
  <si>
    <t>Zdravstvene i veterinarske usluge</t>
  </si>
  <si>
    <t>Laboratorijske usluge</t>
  </si>
  <si>
    <t>Laboratorijske usluge - usluge drugih zdravstvenih ustanova</t>
  </si>
  <si>
    <t>Laboratorijske usluge - interkalibracije</t>
  </si>
  <si>
    <t>Ostale zdravstvene usluge - očitavanje nalaza mobilne mamografije</t>
  </si>
  <si>
    <t>Intelektualne i osobne usluge</t>
  </si>
  <si>
    <t>Ugovori o djelu</t>
  </si>
  <si>
    <t>Usluge odvjetnika i pravnog savjetovanja</t>
  </si>
  <si>
    <t>Usluge agencija, studentskog servisa (prijepisi, prijevodi i drugo)</t>
  </si>
  <si>
    <t>Ostale intelektualne usluge - stručni nadzor</t>
  </si>
  <si>
    <t>Ostale intelektualne usluge - projektantski nadzor</t>
  </si>
  <si>
    <t>Ostale intelektualne usluge - bioprognoza i monitoring zraka</t>
  </si>
  <si>
    <t>Računalne usluge</t>
  </si>
  <si>
    <t>Usluge razvoja software-a</t>
  </si>
  <si>
    <t>Ostale računalne usluge</t>
  </si>
  <si>
    <t>Ostale usluge</t>
  </si>
  <si>
    <t>Usluge pri registraciji prijevoznih sredstava</t>
  </si>
  <si>
    <t>Usluge čišćenja, pranja i slično</t>
  </si>
  <si>
    <t>Usluge čuvanja imovine i osoba</t>
  </si>
  <si>
    <t>Ostali nespomenuti rashodi poslovanja</t>
  </si>
  <si>
    <t>Naknade članovima povjerenstava</t>
  </si>
  <si>
    <t>Premije osiguranja</t>
  </si>
  <si>
    <t>Reprezentacija</t>
  </si>
  <si>
    <t>Tuzemne članarine</t>
  </si>
  <si>
    <t>Međunarodne članarine</t>
  </si>
  <si>
    <t>Pristojbe i naknade</t>
  </si>
  <si>
    <t>Financijski rashodi</t>
  </si>
  <si>
    <t>Ostali financijski rashodi</t>
  </si>
  <si>
    <t>Bankarske usluge i usluge platnog prometa</t>
  </si>
  <si>
    <t>Usluge banaka</t>
  </si>
  <si>
    <t>Usluge platnog prometa</t>
  </si>
  <si>
    <t>Zatezne kamate</t>
  </si>
  <si>
    <t>Zakupnine i najamnine</t>
  </si>
  <si>
    <t>Rashodi za nabavu proizvedene dugotrajne imovine</t>
  </si>
  <si>
    <t>Postrojenja i oprema</t>
  </si>
  <si>
    <t>Uredska oprema i namještaj</t>
  </si>
  <si>
    <t>Računala i računalna oprema</t>
  </si>
  <si>
    <t>Uredski namještaj</t>
  </si>
  <si>
    <t>Medicinska i laboratorijska oprema</t>
  </si>
  <si>
    <t>Laboratorijska oprema</t>
  </si>
  <si>
    <t>Prijevozna sredstva</t>
  </si>
  <si>
    <t>Prijevozna sredstva u cestovnom prometu</t>
  </si>
  <si>
    <t>Komunikacijska oprema</t>
  </si>
  <si>
    <t>Konto</t>
  </si>
  <si>
    <t>Medicinska oprema</t>
  </si>
  <si>
    <t>Naknade troškova osobama izvan radnog odnosa</t>
  </si>
  <si>
    <t>Telefoni i ostali komunikacijski uređaji</t>
  </si>
  <si>
    <t>Ostale usluge promidžbe i informiranja</t>
  </si>
  <si>
    <t>Nematerijalna imovina</t>
  </si>
  <si>
    <t>Licence</t>
  </si>
  <si>
    <t>Laboratorijski namještaj</t>
  </si>
  <si>
    <t>Instrumenti, uređaji i strojevi</t>
  </si>
  <si>
    <t>Precizni i optički instrumenti</t>
  </si>
  <si>
    <t>Mjerni i kontrolni uređaji</t>
  </si>
  <si>
    <t>Nematerijalna proizvedena imovina</t>
  </si>
  <si>
    <t>Ulaganja u računalne programe</t>
  </si>
  <si>
    <t>Tekuće donacije</t>
  </si>
  <si>
    <t>Tekuće donacije od trgovačkih društava</t>
  </si>
  <si>
    <t>Oprema za održavanje i zaštitu</t>
  </si>
  <si>
    <t>Oprema za grijanje, ventilaciju i hlađenje</t>
  </si>
  <si>
    <t>Pomoći od izvanproračunskih korisnika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</si>
  <si>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</si>
  <si>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</si>
  <si>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</si>
  <si>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Osnovni materijal i sirovine - potrošni laboratorijski materijal</t>
  </si>
  <si>
    <t>Troškovi sudskih postupaka</t>
  </si>
  <si>
    <t>Ostale naknade troškova zaposlenima</t>
  </si>
  <si>
    <t>Naknada za korištenje privatnog automobila u službene svrhe</t>
  </si>
  <si>
    <t>Autorski honorari</t>
  </si>
  <si>
    <t>Ostale najamnine i zakupnine</t>
  </si>
  <si>
    <t>Norme</t>
  </si>
  <si>
    <t>Ostale usluge tekućeg i investicijskog održavanja</t>
  </si>
  <si>
    <t>Tekuće pomoći od HZMO-a, HZZ-a i HZZO-a</t>
  </si>
  <si>
    <t>Darovi</t>
  </si>
  <si>
    <t>Naziv konta</t>
  </si>
  <si>
    <t>Prihodi poslovanja</t>
  </si>
  <si>
    <t>Tekuće pomoći od izvanproračunskih korisnika</t>
  </si>
  <si>
    <t>Prihodi od upravnih i administrativnih pristojbi, pristojbi po posebnim propisima i naknada</t>
  </si>
  <si>
    <t>Ostali nespomenuti prihodi</t>
  </si>
  <si>
    <t>Sufinanciranje cijene usluga, participacije i slično</t>
  </si>
  <si>
    <t>Ostali nespomenuti prihodi po posebnim propisima</t>
  </si>
  <si>
    <t>Prihodi od prodaje proizvoda i roba te pruženih usluga i prihodi od donacija</t>
  </si>
  <si>
    <t>Prihodi od prodaje proizvoda i roba, te pruženih usluga</t>
  </si>
  <si>
    <t>Prihodi od pruženih usluga</t>
  </si>
  <si>
    <t>Donacije od pravnih i fizičkih osoba izvan općeg proračuna</t>
  </si>
  <si>
    <t>Prihodi iz nadležnog proračuna i od HZZO-a temeljem ugovornih obveza</t>
  </si>
  <si>
    <t>Prihodi iz nadležnog proračuna za financiranje redovite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</si>
  <si>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</si>
  <si>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</si>
  <si>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od HZZO-a na temelju ugovornih obveza</t>
  </si>
  <si>
    <t>Rashodi poslovanja</t>
  </si>
  <si>
    <t>Plaće za prekovremeni rad</t>
  </si>
  <si>
    <t>Nagrade</t>
  </si>
  <si>
    <t>Otpremnine</t>
  </si>
  <si>
    <t>Doprinosi za obvezno zdravstveno osiguranje</t>
  </si>
  <si>
    <t>Doprinosi za obvezno zdravstveno osiguranje zaštite zdravlja na radu</t>
  </si>
  <si>
    <t>Poseban doprinos za poticanje zapošljavanja osoba s invaliditetom</t>
  </si>
  <si>
    <t>Naknade za smještaj na službenom putu u inozemstvu</t>
  </si>
  <si>
    <t>Naknade za prijevoz na službenom putu u inozemstvu</t>
  </si>
  <si>
    <t>Ostali rashodi za službena putovanja</t>
  </si>
  <si>
    <t>Naknade za prijevoz, za rad na terenu i odvojeni život</t>
  </si>
  <si>
    <t>Literatura (publikacije, časopisi, glasila, knjige i ostalo)</t>
  </si>
  <si>
    <t>Osnovni materijal i sirovine - testovi za mikrobiologiju</t>
  </si>
  <si>
    <t>Osnovni materijal i sirovine - podloge za mikrobiologiju</t>
  </si>
  <si>
    <t>Osnovni materijal i sirovine - laboratorijski staklo</t>
  </si>
  <si>
    <t>Osnovni materijal i sirovine - molekularna mikrobiologija</t>
  </si>
  <si>
    <t>Osnovni materijal i sirovine - test pločice za droge</t>
  </si>
  <si>
    <t>Osnovni materijal i sirovine - obrasci</t>
  </si>
  <si>
    <t>Materijal i dijelovi za tekuće i investicijsko održavanje</t>
  </si>
  <si>
    <t>Materijal i dijelovi za tekuće i investicijsko održavanje postrojenja i opreme</t>
  </si>
  <si>
    <t>Ostali materijal i dijelovi za tekuće i investicijsko održavanje</t>
  </si>
  <si>
    <t>Poštarina (pisma, tiskanice i slično)</t>
  </si>
  <si>
    <t>Usluge tekućeg i investicijskog održavanja građevinskih objekata</t>
  </si>
  <si>
    <t>Usluge tekućeg održavanja građevinskih objekata</t>
  </si>
  <si>
    <t>Usluge tekućeg održavanja građevinskih objekata na tuđim građevinskim objektima radi prava korištenja</t>
  </si>
  <si>
    <t>Usluge investicijskog održavanja građevinskih objekata</t>
  </si>
  <si>
    <t>Usluge tekućeg i investicijskog održavanja postrojenja i opreme</t>
  </si>
  <si>
    <t>Usluge tekućeg održavanja postrojenja i opreme</t>
  </si>
  <si>
    <t>Usluge tekućeg i investicijskog održavanja opreme - validacija, umjeravanje</t>
  </si>
  <si>
    <t>Usluge tekućeg i investicijskog održavanja prijevoznih sredstava</t>
  </si>
  <si>
    <t>Usluge tekućeg održavanja prijevoznih sredstava - servisi vozila</t>
  </si>
  <si>
    <t>Usluge tekućeg održavanja prijevoznih sredstava - pranje i čišćenje vozila</t>
  </si>
  <si>
    <t>Ostale usluge tekućeg održavanja</t>
  </si>
  <si>
    <t>Ostale komunalne usluge</t>
  </si>
  <si>
    <t>Ostale komunalne usluge - refundacija režijskih troškova (DZ)</t>
  </si>
  <si>
    <t>Ostale komunalne usluge - uređenje okoliša, čišćenje snijega i ostalo</t>
  </si>
  <si>
    <t>Ostale komunalne usluge - komunalne i ostale naknade i doprinosi</t>
  </si>
  <si>
    <t>Ostale komunalne usluge - čišćenje kanalizacije, neutralizacijskog bazena i ostalo</t>
  </si>
  <si>
    <t>Najamnine za opremu</t>
  </si>
  <si>
    <t>Obvezni i preventivni zdravstveni pregledi zaposlenika</t>
  </si>
  <si>
    <t>Ostale zdravstvene i veterinarske usluge</t>
  </si>
  <si>
    <t>Ostale intelektualne usluge</t>
  </si>
  <si>
    <t>Ostale intelektualne usluge - izrada projekta</t>
  </si>
  <si>
    <t>Ostale intelektualne usluge - uvođenje sustava kvalitete</t>
  </si>
  <si>
    <t>Ostale intelektualne usluge - konzultantske usluge EU projekti</t>
  </si>
  <si>
    <t>Usluge ažuriranja računalnih baza</t>
  </si>
  <si>
    <t>Grafičke i tiskarske usluge, usluge kopiranja i uvezivanja i slično</t>
  </si>
  <si>
    <t>Ostale nespomenute usluge</t>
  </si>
  <si>
    <t>Naknade troškova službenog puta</t>
  </si>
  <si>
    <t>Naknade za rad predstavničkih i izvršnih tijela, povjerenstava i slično</t>
  </si>
  <si>
    <t>Naknade za rad članovima predstavničkih i izvršnih tijela i upravnih vijeća</t>
  </si>
  <si>
    <t>Premije osiguranja prijevoznih sredstava</t>
  </si>
  <si>
    <t>Premije osiguranja ostale imovine</t>
  </si>
  <si>
    <t>Premije osiguranja zaposlenih</t>
  </si>
  <si>
    <t>Osiguranje za odgovornost iz djelatnosti</t>
  </si>
  <si>
    <t>Članarine i norme</t>
  </si>
  <si>
    <t>Upravne i administrativne pristojbe</t>
  </si>
  <si>
    <t>Sudske pristojbe</t>
  </si>
  <si>
    <t>Javnobilježničke pristojbe</t>
  </si>
  <si>
    <t>Rashodi protokola (cvijeće, vijenci, svijeće i slično)</t>
  </si>
  <si>
    <t>Zatezne kamate iz poslovnih odnosa</t>
  </si>
  <si>
    <t>Ostale zatezne kamate</t>
  </si>
  <si>
    <t>Rashodi za nabavu nefinancijske imovine</t>
  </si>
  <si>
    <t>Rashodi za nabavu neproizvedene dugotrajne imovine</t>
  </si>
  <si>
    <t>Ostala oprema za održavanje i zaštitu</t>
  </si>
  <si>
    <t>Ostali instrumenti, uređaji i strojevi</t>
  </si>
  <si>
    <t>Novčana naknada poslodavca zbog nezapošljavanja osoba s invaliditetom</t>
  </si>
  <si>
    <t>Uređaji, strojevi i oprema za ostale namjene</t>
  </si>
  <si>
    <t>Oprema</t>
  </si>
  <si>
    <t>Negativne tečajne razlike i razlike zbog primjene valitne klauzule</t>
  </si>
  <si>
    <t>Negativne tečajne razlike</t>
  </si>
  <si>
    <t>Ostali rashodi</t>
  </si>
  <si>
    <t>Prihodi od pozitivnih tečajnih razlika</t>
  </si>
  <si>
    <t>Kapitalne donacije od trgovačkih društava</t>
  </si>
  <si>
    <t>Kapitalne donacije</t>
  </si>
  <si>
    <t>Usluge investicijskog održavanja postrojenja i opreme</t>
  </si>
  <si>
    <t>Ostale pristojbe i naknade</t>
  </si>
  <si>
    <t>Ostala komunikacijska oprema</t>
  </si>
  <si>
    <t>Osobni automobili</t>
  </si>
  <si>
    <t>Kombi vozila</t>
  </si>
  <si>
    <t>Osnovni materijal i sirovine - potrošni materijal za preventivnu medicinu</t>
  </si>
  <si>
    <t>Laboratorijske usluge -Eko Karta</t>
  </si>
  <si>
    <t>Prihodi od prodaje proizvoda</t>
  </si>
  <si>
    <t>Pomoći iz državnog proračuna temeljem prijenosa EU sredstava</t>
  </si>
  <si>
    <t>Tekuće pomoći iz državnog proračuna temeljem prijenosa EU sredstava</t>
  </si>
  <si>
    <t>Kapitalne pomoći iz državnog proračuna temeljem prijenosa EU sredstava</t>
  </si>
  <si>
    <t>Bonus za uspješan rad</t>
  </si>
  <si>
    <t>Ostala uredska oprema</t>
  </si>
  <si>
    <t>Građevinski objekti</t>
  </si>
  <si>
    <t>Poslovni objekti</t>
  </si>
  <si>
    <t>Bolnice, ostali zdravstveni objekti, laboratoriji, umirovljenički domovi i centri za socijalnu skrb</t>
  </si>
  <si>
    <t>Ostali poslovni građevinski objekti</t>
  </si>
  <si>
    <t>Radio i TV prijemnici</t>
  </si>
  <si>
    <t>Telefonske i telegrafske centrale s pripadajućim instalacijama</t>
  </si>
  <si>
    <t>Oprema za održavanje prostorija</t>
  </si>
  <si>
    <t>Oprema za protupožarnu zaštitu (osim vozila)</t>
  </si>
  <si>
    <t>Oprema za civilnu zaštitu</t>
  </si>
  <si>
    <t>Medicinska oprema - Mobilna mamografija</t>
  </si>
  <si>
    <t>Uređaji</t>
  </si>
  <si>
    <t>Strojevi</t>
  </si>
  <si>
    <t>Ostala prijevozna sredstva u cestovnom prometu</t>
  </si>
  <si>
    <t>Rashodi za dodatna ulaganja na nefinancijskoj imovini</t>
  </si>
  <si>
    <t>Dodatna ulaganja na građevinskim objektima</t>
  </si>
  <si>
    <t>32352</t>
  </si>
  <si>
    <t>Zakupnine i najamnine za građevinske objekte</t>
  </si>
  <si>
    <t>Plan 2021</t>
  </si>
  <si>
    <t>Novi plan 2021</t>
  </si>
  <si>
    <t>Kamate za primljene kredite od tuzemnih kreditnih institucija izvan javnog sektora</t>
  </si>
  <si>
    <t>Kamate za primljene kredite od tuzemnih kreditnih institucija- nerealizirane</t>
  </si>
  <si>
    <t>Zakupnine i najamnine za vozila</t>
  </si>
  <si>
    <t>Usluge vještaćenja</t>
  </si>
  <si>
    <t>PLAN PRIHODA POSLOVANJA ZA 2021. GODINU - II. Rebalans</t>
  </si>
  <si>
    <t>Kamate za primljene kredite i zajmove</t>
  </si>
  <si>
    <t>PLAN RASHODA ZA NABAVU NEFINANCIJSKE IMOVINE ZA 2021. GODINU - II. Rebalans</t>
  </si>
  <si>
    <t>PLAN RASHODA POSLOVANJA ZA 2021. GODINU - II. Rebalans</t>
  </si>
  <si>
    <t>Prijenosi između proračunskih korisnika istog proračuna</t>
  </si>
  <si>
    <t>Tekući prijenosi između proračunskih korisnika istog proračuna</t>
  </si>
  <si>
    <t>Plaće po sudskim presudama</t>
  </si>
  <si>
    <t>31113</t>
  </si>
  <si>
    <t>31219</t>
  </si>
  <si>
    <t>Ostali nenavedeni rashodi za zaposlene</t>
  </si>
  <si>
    <t>Pomoći dane u inozemstvo i unutar općeg proračuna</t>
  </si>
  <si>
    <t>38117</t>
  </si>
  <si>
    <t xml:space="preserve">Tekuće donacije građanima i kućanstvima  </t>
  </si>
  <si>
    <t>38129</t>
  </si>
  <si>
    <t>Ostale tekuće donacije u naravi</t>
  </si>
  <si>
    <t>Naknade ostalih troškova</t>
  </si>
  <si>
    <t>Povećanje / smanjenje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</si>
</sst>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Microsoft Sans Serif"/>
      <charset val="238"/>
    </font>
    <font>
      <sz val="8"/>
      <name val="Microsoft Sans Serif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8"/>
      <name val="Calibri Light"/>
      <family val="2"/>
      <charset val="238"/>
      <scheme val="major"/>
    </font>
    <font>
      <sz val="8"/>
      <name val="Calibri Light"/>
      <family val="2"/>
      <charset val="238"/>
      <scheme val="major"/>
    </font>
    <font>
      <b/>
      <sz val="10"/>
      <color theme="8" tint="-0.499984740745262"/>
      <name val="Calibri Light"/>
      <family val="2"/>
      <charset val="238"/>
      <scheme val="major"/>
    </font>
    <font>
      <sz val="10"/>
      <color theme="8" tint="-0.499984740745262"/>
      <name val="Calibri Light"/>
      <family val="2"/>
      <charset val="238"/>
      <scheme val="maj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rgb="FFEBE6F2"/>
      </patternFill>
    </fill>
    <fill>
      <patternFill patternType="solid">
        <fgColor rgb="FF809EC2"/>
        <bgColor rgb="FF809EC2"/>
      </patternFill>
    </fill>
    <fill>
      <patternFill patternType="solid">
        <fgColor rgb="FFB3C5DB"/>
        <bgColor rgb="FFB3C5DB"/>
      </patternFill>
    </fill>
    <fill>
      <patternFill patternType="solid">
        <fgColor rgb="FFCBD8E7"/>
        <bgColor rgb="FFCBD8E7"/>
      </patternFill>
    </fill>
    <fill>
      <patternFill patternType="solid">
        <fgColor rgb="FFE6EBF2"/>
        <bgColor rgb="FFE6EBF2"/>
      </patternFill>
    </fill>
    <fill>
      <patternFill patternType="solid">
        <fgColor rgb="FFCBD8E7"/>
        <bgColor indexed="64"/>
      </patternFill>
    </fill>
    <fill>
      <patternFill patternType="solid">
        <fgColor rgb="FFE6EBF2"/>
        <bgColor indexed="64"/>
      </patternFill>
    </fill>
    <fill>
      <patternFill patternType="solid">
        <fgColor rgb="FFE6EBF2"/>
        <bgColor rgb="FFCBD8E7"/>
      </patternFill>
    </fill>
    <fill>
      <patternFill patternType="solid">
        <fgColor theme="9"/>
        <bgColor indexed="64"/>
      </patternFill>
    </fill>
    <fill>
      <patternFill patternType="solid">
        <fgColor rgb="FFF4F6FA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</borders>
  <cellStyleXfs count="4">
    <xf numFmtId="0" fontId="0" fillId="0" borderId="0"/>
    <xf numFmtId="0" fontId="2" fillId="0" borderId="2" applyNumberFormat="0" applyFill="0" applyAlignment="0" applyProtection="0"/>
    <xf numFmtId="0" fontId="9" fillId="0" borderId="0"/>
    <xf numFmtId="0" fontId="10" fillId="0" borderId="0"/>
  </cellStyleXfs>
  <cellXfs count="70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3" fillId="0" borderId="3" xfId="0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2" borderId="3" xfId="0" applyFont="1" applyFill="1" applyBorder="1" applyAlignment="1">
      <alignment vertical="center"/>
    </xf>
    <xf numFmtId="3" fontId="4" fillId="2" borderId="3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4" fillId="3" borderId="3" xfId="0" applyFont="1" applyFill="1" applyBorder="1" applyAlignment="1">
      <alignment vertical="center"/>
    </xf>
    <xf numFmtId="3" fontId="4" fillId="3" borderId="3" xfId="0" applyNumberFormat="1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3" fontId="4" fillId="4" borderId="3" xfId="0" applyNumberFormat="1" applyFont="1" applyFill="1" applyBorder="1" applyAlignment="1">
      <alignment vertical="center"/>
    </xf>
    <xf numFmtId="0" fontId="4" fillId="5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vertical="center"/>
    </xf>
    <xf numFmtId="3" fontId="4" fillId="6" borderId="3" xfId="0" applyNumberFormat="1" applyFont="1" applyFill="1" applyBorder="1" applyAlignment="1">
      <alignment vertical="center"/>
    </xf>
    <xf numFmtId="0" fontId="4" fillId="7" borderId="3" xfId="0" applyFont="1" applyFill="1" applyBorder="1" applyAlignment="1">
      <alignment vertical="center"/>
    </xf>
    <xf numFmtId="3" fontId="4" fillId="7" borderId="3" xfId="0" applyNumberFormat="1" applyFont="1" applyFill="1" applyBorder="1" applyAlignment="1">
      <alignment vertical="center"/>
    </xf>
    <xf numFmtId="0" fontId="4" fillId="8" borderId="3" xfId="0" applyFont="1" applyFill="1" applyBorder="1" applyAlignment="1">
      <alignment vertical="center"/>
    </xf>
    <xf numFmtId="3" fontId="4" fillId="8" borderId="3" xfId="0" applyNumberFormat="1" applyFont="1" applyFill="1" applyBorder="1" applyAlignment="1">
      <alignment vertical="center"/>
    </xf>
    <xf numFmtId="0" fontId="4" fillId="9" borderId="3" xfId="0" applyFont="1" applyFill="1" applyBorder="1" applyAlignment="1">
      <alignment vertical="center"/>
    </xf>
    <xf numFmtId="3" fontId="4" fillId="9" borderId="3" xfId="0" applyNumberFormat="1" applyFont="1" applyFill="1" applyBorder="1" applyAlignment="1">
      <alignment vertical="center"/>
    </xf>
    <xf numFmtId="0" fontId="4" fillId="10" borderId="3" xfId="0" applyFont="1" applyFill="1" applyBorder="1" applyAlignment="1">
      <alignment vertical="center"/>
    </xf>
    <xf numFmtId="3" fontId="4" fillId="10" borderId="3" xfId="0" applyNumberFormat="1" applyFont="1" applyFill="1" applyBorder="1" applyAlignment="1">
      <alignment vertical="center"/>
    </xf>
    <xf numFmtId="0" fontId="4" fillId="11" borderId="3" xfId="0" applyFont="1" applyFill="1" applyBorder="1" applyAlignment="1">
      <alignment vertical="center"/>
    </xf>
    <xf numFmtId="3" fontId="4" fillId="11" borderId="3" xfId="0" applyNumberFormat="1" applyFont="1" applyFill="1" applyBorder="1" applyAlignment="1">
      <alignment vertical="center"/>
    </xf>
    <xf numFmtId="0" fontId="4" fillId="12" borderId="3" xfId="0" applyFont="1" applyFill="1" applyBorder="1" applyAlignment="1">
      <alignment vertical="center"/>
    </xf>
    <xf numFmtId="3" fontId="4" fillId="12" borderId="3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4" fillId="13" borderId="3" xfId="0" applyFont="1" applyFill="1" applyBorder="1" applyAlignment="1">
      <alignment vertical="center"/>
    </xf>
    <xf numFmtId="3" fontId="4" fillId="13" borderId="3" xfId="0" applyNumberFormat="1" applyFont="1" applyFill="1" applyBorder="1" applyAlignment="1">
      <alignment vertical="center"/>
    </xf>
    <xf numFmtId="0" fontId="4" fillId="14" borderId="3" xfId="0" applyFont="1" applyFill="1" applyBorder="1" applyAlignment="1">
      <alignment vertical="center"/>
    </xf>
    <xf numFmtId="3" fontId="4" fillId="14" borderId="3" xfId="0" applyNumberFormat="1" applyFont="1" applyFill="1" applyBorder="1" applyAlignment="1">
      <alignment vertical="center"/>
    </xf>
    <xf numFmtId="0" fontId="3" fillId="15" borderId="3" xfId="0" applyFont="1" applyFill="1" applyBorder="1" applyAlignment="1">
      <alignment vertical="center"/>
    </xf>
    <xf numFmtId="3" fontId="3" fillId="15" borderId="3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5" borderId="3" xfId="0" applyFont="1" applyFill="1" applyBorder="1" applyAlignment="1">
      <alignment horizontal="right" vertical="center" wrapText="1"/>
    </xf>
    <xf numFmtId="0" fontId="4" fillId="13" borderId="3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right" vertical="center"/>
    </xf>
    <xf numFmtId="0" fontId="4" fillId="4" borderId="3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4" fillId="14" borderId="3" xfId="0" applyFont="1" applyFill="1" applyBorder="1" applyAlignment="1">
      <alignment horizontal="right" vertical="center"/>
    </xf>
    <xf numFmtId="0" fontId="4" fillId="0" borderId="0" xfId="0" applyFont="1"/>
    <xf numFmtId="0" fontId="3" fillId="2" borderId="3" xfId="0" applyFont="1" applyFill="1" applyBorder="1" applyAlignment="1">
      <alignment vertical="center"/>
    </xf>
    <xf numFmtId="3" fontId="4" fillId="5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8" fillId="0" borderId="3" xfId="0" applyFont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7" fillId="2" borderId="3" xfId="0" applyFont="1" applyFill="1" applyBorder="1" applyAlignment="1">
      <alignment horizontal="right" vertical="center"/>
    </xf>
    <xf numFmtId="3" fontId="5" fillId="0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4" fontId="3" fillId="0" borderId="0" xfId="0" applyNumberFormat="1" applyFont="1"/>
    <xf numFmtId="4" fontId="3" fillId="0" borderId="0" xfId="0" applyNumberFormat="1" applyFont="1" applyFill="1"/>
    <xf numFmtId="4" fontId="4" fillId="0" borderId="0" xfId="0" applyNumberFormat="1" applyFont="1"/>
    <xf numFmtId="4" fontId="3" fillId="0" borderId="0" xfId="0" applyNumberFormat="1" applyFont="1" applyAlignment="1">
      <alignment vertical="center"/>
    </xf>
    <xf numFmtId="4" fontId="6" fillId="0" borderId="0" xfId="0" applyNumberFormat="1" applyFont="1" applyFill="1" applyAlignment="1">
      <alignment horizontal="center" vertical="center"/>
    </xf>
    <xf numFmtId="4" fontId="3" fillId="0" borderId="0" xfId="0" applyNumberFormat="1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4" fillId="15" borderId="1" xfId="1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D46C62C4-A730-43A2-B8AC-1A01B0BB3261}"/>
    <cellStyle name="Obično_List4" xfId="2" xr:uid="{1753A496-354B-47B6-A3A0-53984B29E5C2}"/>
    <cellStyle name="Ukupni zbroj" xfId="1" builtinId="25"/>
  </cellStyles>
  <dxfs count="0"/>
  <tableStyles count="0" defaultTableStyle="TableStyleMedium2" defaultPivotStyle="PivotStyleLight16"/>
  <colors>
    <mruColors>
      <color rgb="FFCBD8E7"/>
      <color rgb="FFE6EB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Papi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H60"/>
  <sheetViews>
    <sheetView tabSelected="1" zoomScale="115" zoomScaleNormal="115" workbookViewId="0">
      <selection activeCell="D8" sqref="D8"/>
    </sheetView>
  </sheetViews>
  <sheetFormatPr defaultRowHeight="17.100000000000001" customHeight="1" x14ac:dyDescent="0.2"/>
  <cols>
    <col min="1" max="1" width="10.7109375" style="1" customWidth="1"/>
    <col min="2" max="2" width="65.7109375" style="1" customWidth="1"/>
    <col min="3" max="4" width="20.7109375" style="1" customWidth="1"/>
    <col min="5" max="5" width="20.7109375" style="2" customWidth="1"/>
    <col min="6" max="7" width="9.140625" style="1"/>
    <col min="9" max="16384" width="9.140625" style="1"/>
  </cols>
  <sheetData>
    <row r="1" spans="1:5" ht="24.95" customHeight="1" thickBot="1" x14ac:dyDescent="0.25">
      <c r="A1" s="68" t="s">
        <v>279</v>
      </c>
      <c r="B1" s="68"/>
      <c r="C1" s="68"/>
      <c r="D1" s="68"/>
      <c r="E1" s="68"/>
    </row>
    <row r="2" spans="1:5" ht="20.100000000000001" customHeight="1" thickTop="1" x14ac:dyDescent="0.2"/>
    <row r="3" spans="1:5" ht="25.5" x14ac:dyDescent="0.2">
      <c r="A3" s="15" t="s">
        <v>121</v>
      </c>
      <c r="B3" s="15" t="s">
        <v>152</v>
      </c>
      <c r="C3" s="15" t="s">
        <v>273</v>
      </c>
      <c r="D3" s="15" t="s">
        <v>295</v>
      </c>
      <c r="E3" s="50" t="s">
        <v>274</v>
      </c>
    </row>
    <row r="4" spans="1:5" s="53" customFormat="1" ht="9.9499999999999993" customHeight="1" x14ac:dyDescent="0.2">
      <c r="A4" s="51">
        <v>1</v>
      </c>
      <c r="B4" s="51">
        <v>2</v>
      </c>
      <c r="C4" s="51">
        <v>3</v>
      </c>
      <c r="D4" s="51">
        <v>4</v>
      </c>
      <c r="E4" s="52">
        <v>5</v>
      </c>
    </row>
    <row r="5" spans="1:5" ht="20.100000000000001" customHeight="1" x14ac:dyDescent="0.2">
      <c r="A5" s="17">
        <v>6</v>
      </c>
      <c r="B5" s="17" t="s">
        <v>153</v>
      </c>
      <c r="C5" s="18">
        <f>C6+C23+C35+C41+C52</f>
        <v>203404986</v>
      </c>
      <c r="D5" s="18">
        <f t="shared" ref="D5:E5" si="0">D6+D23+D35+D41+D52</f>
        <v>38925014</v>
      </c>
      <c r="E5" s="18">
        <f t="shared" si="0"/>
        <v>242330000</v>
      </c>
    </row>
    <row r="6" spans="1:5" ht="20.100000000000001" customHeight="1" x14ac:dyDescent="0.2">
      <c r="A6" s="19">
        <v>63</v>
      </c>
      <c r="B6" s="19" t="s">
        <v>0</v>
      </c>
      <c r="C6" s="20">
        <f>C7+C10+C15+C20</f>
        <v>24862686</v>
      </c>
      <c r="D6" s="20">
        <f t="shared" ref="D6:E6" si="1">D7+D10+D15+D20</f>
        <v>9987314</v>
      </c>
      <c r="E6" s="20">
        <f t="shared" si="1"/>
        <v>34850000</v>
      </c>
    </row>
    <row r="7" spans="1:5" ht="20.100000000000001" customHeight="1" x14ac:dyDescent="0.2">
      <c r="A7" s="21">
        <v>634</v>
      </c>
      <c r="B7" s="21" t="s">
        <v>138</v>
      </c>
      <c r="C7" s="22">
        <f>C8</f>
        <v>1714686</v>
      </c>
      <c r="D7" s="22">
        <f t="shared" ref="D7:D8" si="2">D8</f>
        <v>3285314</v>
      </c>
      <c r="E7" s="22">
        <f t="shared" ref="E7:E24" si="3">C7+D7</f>
        <v>5000000</v>
      </c>
    </row>
    <row r="8" spans="1:5" ht="20.100000000000001" customHeight="1" x14ac:dyDescent="0.2">
      <c r="A8" s="23">
        <v>6341</v>
      </c>
      <c r="B8" s="23" t="s">
        <v>154</v>
      </c>
      <c r="C8" s="24">
        <f>C9</f>
        <v>1714686</v>
      </c>
      <c r="D8" s="24">
        <f t="shared" si="2"/>
        <v>3285314</v>
      </c>
      <c r="E8" s="24">
        <f t="shared" si="3"/>
        <v>5000000</v>
      </c>
    </row>
    <row r="9" spans="1:5" ht="20.100000000000001" customHeight="1" x14ac:dyDescent="0.2">
      <c r="A9" s="3">
        <v>63414</v>
      </c>
      <c r="B9" s="3" t="s">
        <v>150</v>
      </c>
      <c r="C9" s="8">
        <v>1714686</v>
      </c>
      <c r="D9" s="8">
        <v>3285314</v>
      </c>
      <c r="E9" s="8">
        <f t="shared" si="3"/>
        <v>5000000</v>
      </c>
    </row>
    <row r="10" spans="1:5" ht="20.100000000000001" customHeight="1" x14ac:dyDescent="0.2">
      <c r="A10" s="21">
        <v>636</v>
      </c>
      <c r="B10" s="21" t="s">
        <v>139</v>
      </c>
      <c r="C10" s="22">
        <f>C11+C13</f>
        <v>750000</v>
      </c>
      <c r="D10" s="22">
        <f t="shared" ref="D10" si="4">D11+D13</f>
        <v>50000</v>
      </c>
      <c r="E10" s="22">
        <f t="shared" si="3"/>
        <v>800000</v>
      </c>
    </row>
    <row r="11" spans="1:5" ht="20.100000000000001" customHeight="1" x14ac:dyDescent="0.2">
      <c r="A11" s="23">
        <v>6361</v>
      </c>
      <c r="B11" s="23" t="s">
        <v>140</v>
      </c>
      <c r="C11" s="24">
        <f>C12</f>
        <v>750000</v>
      </c>
      <c r="D11" s="24">
        <f t="shared" ref="D11" si="5">D12</f>
        <v>50000</v>
      </c>
      <c r="E11" s="24">
        <f t="shared" si="3"/>
        <v>800000</v>
      </c>
    </row>
    <row r="12" spans="1:5" ht="20.100000000000001" customHeight="1" x14ac:dyDescent="0.2">
      <c r="A12" s="3">
        <v>63611</v>
      </c>
      <c r="B12" s="3" t="s">
        <v>140</v>
      </c>
      <c r="C12" s="8">
        <v>750000</v>
      </c>
      <c r="D12" s="8">
        <v>50000</v>
      </c>
      <c r="E12" s="8">
        <f t="shared" si="3"/>
        <v>800000</v>
      </c>
    </row>
    <row r="13" spans="1:5" ht="20.100000000000001" customHeight="1" x14ac:dyDescent="0.2">
      <c r="A13" s="23">
        <v>6362</v>
      </c>
      <c r="B13" s="23" t="s">
        <v>141</v>
      </c>
      <c r="C13" s="24">
        <f>C14</f>
        <v>0</v>
      </c>
      <c r="D13" s="24">
        <f t="shared" ref="D13" si="6">D14</f>
        <v>0</v>
      </c>
      <c r="E13" s="24">
        <f t="shared" si="3"/>
        <v>0</v>
      </c>
    </row>
    <row r="14" spans="1:5" ht="20.100000000000001" customHeight="1" x14ac:dyDescent="0.2">
      <c r="A14" s="3">
        <v>63621</v>
      </c>
      <c r="B14" s="3" t="s">
        <v>141</v>
      </c>
      <c r="C14" s="8">
        <v>0</v>
      </c>
      <c r="D14" s="8">
        <v>0</v>
      </c>
      <c r="E14" s="8">
        <f t="shared" si="3"/>
        <v>0</v>
      </c>
    </row>
    <row r="15" spans="1:5" ht="20.100000000000001" customHeight="1" x14ac:dyDescent="0.2">
      <c r="A15" s="25">
        <v>638</v>
      </c>
      <c r="B15" s="25" t="s">
        <v>251</v>
      </c>
      <c r="C15" s="26">
        <f>C16+C18</f>
        <v>22398000</v>
      </c>
      <c r="D15" s="26">
        <f t="shared" ref="D15" si="7">D16+D18</f>
        <v>6617000</v>
      </c>
      <c r="E15" s="26">
        <f t="shared" si="3"/>
        <v>29015000</v>
      </c>
    </row>
    <row r="16" spans="1:5" ht="20.100000000000001" customHeight="1" x14ac:dyDescent="0.2">
      <c r="A16" s="27">
        <v>6381</v>
      </c>
      <c r="B16" s="27" t="s">
        <v>252</v>
      </c>
      <c r="C16" s="28">
        <f>C17</f>
        <v>1193800</v>
      </c>
      <c r="D16" s="28">
        <f t="shared" ref="D16" si="8">D17</f>
        <v>1806200</v>
      </c>
      <c r="E16" s="28">
        <f t="shared" si="3"/>
        <v>3000000</v>
      </c>
    </row>
    <row r="17" spans="1:5" ht="20.100000000000001" customHeight="1" x14ac:dyDescent="0.2">
      <c r="A17" s="3">
        <v>63811</v>
      </c>
      <c r="B17" s="3" t="s">
        <v>252</v>
      </c>
      <c r="C17" s="8">
        <v>1193800</v>
      </c>
      <c r="D17" s="8">
        <v>1806200</v>
      </c>
      <c r="E17" s="8">
        <f t="shared" si="3"/>
        <v>3000000</v>
      </c>
    </row>
    <row r="18" spans="1:5" ht="20.100000000000001" customHeight="1" x14ac:dyDescent="0.2">
      <c r="A18" s="27">
        <v>6382</v>
      </c>
      <c r="B18" s="27" t="s">
        <v>253</v>
      </c>
      <c r="C18" s="28">
        <f>C19</f>
        <v>21204200</v>
      </c>
      <c r="D18" s="28">
        <f t="shared" ref="D18" si="9">D19</f>
        <v>4810800</v>
      </c>
      <c r="E18" s="28">
        <f t="shared" si="3"/>
        <v>26015000</v>
      </c>
    </row>
    <row r="19" spans="1:5" ht="20.100000000000001" customHeight="1" x14ac:dyDescent="0.2">
      <c r="A19" s="3">
        <v>63821</v>
      </c>
      <c r="B19" s="3" t="s">
        <v>253</v>
      </c>
      <c r="C19" s="8">
        <v>21204200</v>
      </c>
      <c r="D19" s="8">
        <v>4810800</v>
      </c>
      <c r="E19" s="8">
        <f t="shared" si="3"/>
        <v>26015000</v>
      </c>
    </row>
    <row r="20" spans="1:5" ht="19.5" customHeight="1" x14ac:dyDescent="0.2">
      <c r="A20" s="25">
        <v>639</v>
      </c>
      <c r="B20" s="25" t="s">
        <v>283</v>
      </c>
      <c r="C20" s="26">
        <f>C21</f>
        <v>0</v>
      </c>
      <c r="D20" s="26">
        <f>D21</f>
        <v>35000</v>
      </c>
      <c r="E20" s="26">
        <f t="shared" si="3"/>
        <v>35000</v>
      </c>
    </row>
    <row r="21" spans="1:5" s="48" customFormat="1" ht="19.5" customHeight="1" x14ac:dyDescent="0.2">
      <c r="A21" s="27">
        <v>6393</v>
      </c>
      <c r="B21" s="27" t="s">
        <v>284</v>
      </c>
      <c r="C21" s="28">
        <f>C22</f>
        <v>0</v>
      </c>
      <c r="D21" s="28">
        <f>D22</f>
        <v>35000</v>
      </c>
      <c r="E21" s="28">
        <f t="shared" si="3"/>
        <v>35000</v>
      </c>
    </row>
    <row r="22" spans="1:5" ht="19.5" customHeight="1" x14ac:dyDescent="0.2">
      <c r="A22" s="3">
        <v>63931</v>
      </c>
      <c r="B22" s="3" t="s">
        <v>284</v>
      </c>
      <c r="C22" s="37">
        <v>0</v>
      </c>
      <c r="D22" s="37">
        <v>35000</v>
      </c>
      <c r="E22" s="37">
        <f t="shared" si="3"/>
        <v>35000</v>
      </c>
    </row>
    <row r="23" spans="1:5" ht="20.100000000000001" customHeight="1" x14ac:dyDescent="0.2">
      <c r="A23" s="19">
        <v>64</v>
      </c>
      <c r="B23" s="19" t="s">
        <v>1</v>
      </c>
      <c r="C23" s="20">
        <f>C24+C32</f>
        <v>232000</v>
      </c>
      <c r="D23" s="20">
        <f t="shared" ref="D23" si="10">D24+D32</f>
        <v>-152000</v>
      </c>
      <c r="E23" s="20">
        <f t="shared" si="3"/>
        <v>80000</v>
      </c>
    </row>
    <row r="24" spans="1:5" ht="20.100000000000001" customHeight="1" x14ac:dyDescent="0.2">
      <c r="A24" s="21">
        <v>641</v>
      </c>
      <c r="B24" s="21" t="s">
        <v>2</v>
      </c>
      <c r="C24" s="22">
        <f>C25+C28+C30</f>
        <v>6000</v>
      </c>
      <c r="D24" s="22">
        <f t="shared" ref="D24" si="11">D25+D28+D30</f>
        <v>-1000</v>
      </c>
      <c r="E24" s="22">
        <f t="shared" si="3"/>
        <v>5000</v>
      </c>
    </row>
    <row r="25" spans="1:5" ht="20.100000000000001" customHeight="1" x14ac:dyDescent="0.2">
      <c r="A25" s="23">
        <v>6413</v>
      </c>
      <c r="B25" s="23" t="s">
        <v>3</v>
      </c>
      <c r="C25" s="24">
        <f>SUM(C26:C27)</f>
        <v>0</v>
      </c>
      <c r="D25" s="24">
        <f t="shared" ref="D25" si="12">SUM(D26:D27)</f>
        <v>1000</v>
      </c>
      <c r="E25" s="24">
        <f t="shared" ref="E25:E60" si="13">C25+D25</f>
        <v>1000</v>
      </c>
    </row>
    <row r="26" spans="1:5" ht="20.100000000000001" customHeight="1" x14ac:dyDescent="0.2">
      <c r="A26" s="3">
        <v>64131</v>
      </c>
      <c r="B26" s="3" t="s">
        <v>4</v>
      </c>
      <c r="C26" s="8">
        <v>0</v>
      </c>
      <c r="D26" s="8">
        <v>0</v>
      </c>
      <c r="E26" s="8">
        <f t="shared" si="13"/>
        <v>0</v>
      </c>
    </row>
    <row r="27" spans="1:5" ht="20.100000000000001" customHeight="1" x14ac:dyDescent="0.2">
      <c r="A27" s="3">
        <v>64132</v>
      </c>
      <c r="B27" s="3" t="s">
        <v>5</v>
      </c>
      <c r="C27" s="8">
        <v>0</v>
      </c>
      <c r="D27" s="8">
        <v>1000</v>
      </c>
      <c r="E27" s="8">
        <f t="shared" si="13"/>
        <v>1000</v>
      </c>
    </row>
    <row r="28" spans="1:5" ht="20.100000000000001" customHeight="1" x14ac:dyDescent="0.2">
      <c r="A28" s="23">
        <v>6414</v>
      </c>
      <c r="B28" s="23" t="s">
        <v>6</v>
      </c>
      <c r="C28" s="24">
        <f>C29</f>
        <v>2000</v>
      </c>
      <c r="D28" s="24">
        <f t="shared" ref="D28" si="14">D29</f>
        <v>1000</v>
      </c>
      <c r="E28" s="24">
        <f t="shared" si="13"/>
        <v>3000</v>
      </c>
    </row>
    <row r="29" spans="1:5" ht="20.100000000000001" customHeight="1" x14ac:dyDescent="0.2">
      <c r="A29" s="3">
        <v>64143</v>
      </c>
      <c r="B29" s="3" t="s">
        <v>7</v>
      </c>
      <c r="C29" s="8">
        <v>2000</v>
      </c>
      <c r="D29" s="8">
        <v>1000</v>
      </c>
      <c r="E29" s="8">
        <f t="shared" si="13"/>
        <v>3000</v>
      </c>
    </row>
    <row r="30" spans="1:5" ht="20.100000000000001" customHeight="1" x14ac:dyDescent="0.2">
      <c r="A30" s="23">
        <v>6415</v>
      </c>
      <c r="B30" s="23" t="s">
        <v>240</v>
      </c>
      <c r="C30" s="24">
        <f>C31</f>
        <v>4000</v>
      </c>
      <c r="D30" s="24">
        <f t="shared" ref="D30" si="15">D31</f>
        <v>-3000</v>
      </c>
      <c r="E30" s="24">
        <f t="shared" si="13"/>
        <v>1000</v>
      </c>
    </row>
    <row r="31" spans="1:5" ht="20.100000000000001" customHeight="1" x14ac:dyDescent="0.2">
      <c r="A31" s="3">
        <v>64151</v>
      </c>
      <c r="B31" s="3" t="s">
        <v>240</v>
      </c>
      <c r="C31" s="8">
        <v>4000</v>
      </c>
      <c r="D31" s="8">
        <v>-3000</v>
      </c>
      <c r="E31" s="8">
        <f t="shared" si="13"/>
        <v>1000</v>
      </c>
    </row>
    <row r="32" spans="1:5" ht="20.100000000000001" customHeight="1" x14ac:dyDescent="0.2">
      <c r="A32" s="21">
        <v>642</v>
      </c>
      <c r="B32" s="21" t="s">
        <v>8</v>
      </c>
      <c r="C32" s="22">
        <f>C33</f>
        <v>226000</v>
      </c>
      <c r="D32" s="22">
        <f t="shared" ref="D32:D33" si="16">D33</f>
        <v>-151000</v>
      </c>
      <c r="E32" s="22">
        <f t="shared" si="13"/>
        <v>75000</v>
      </c>
    </row>
    <row r="33" spans="1:5" ht="20.100000000000001" customHeight="1" x14ac:dyDescent="0.2">
      <c r="A33" s="23">
        <v>6429</v>
      </c>
      <c r="B33" s="23" t="s">
        <v>9</v>
      </c>
      <c r="C33" s="24">
        <f>C34</f>
        <v>226000</v>
      </c>
      <c r="D33" s="24">
        <f t="shared" si="16"/>
        <v>-151000</v>
      </c>
      <c r="E33" s="24">
        <f t="shared" si="13"/>
        <v>75000</v>
      </c>
    </row>
    <row r="34" spans="1:5" ht="20.100000000000001" customHeight="1" x14ac:dyDescent="0.2">
      <c r="A34" s="3">
        <v>64299</v>
      </c>
      <c r="B34" s="3" t="s">
        <v>9</v>
      </c>
      <c r="C34" s="8">
        <v>226000</v>
      </c>
      <c r="D34" s="8">
        <v>-151000</v>
      </c>
      <c r="E34" s="8">
        <f t="shared" si="13"/>
        <v>75000</v>
      </c>
    </row>
    <row r="35" spans="1:5" ht="20.100000000000001" customHeight="1" x14ac:dyDescent="0.2">
      <c r="A35" s="19">
        <v>65</v>
      </c>
      <c r="B35" s="19" t="s">
        <v>155</v>
      </c>
      <c r="C35" s="20">
        <f>C36</f>
        <v>301000</v>
      </c>
      <c r="D35" s="20">
        <f t="shared" ref="D35:D36" si="17">D36</f>
        <v>629000</v>
      </c>
      <c r="E35" s="20">
        <f t="shared" si="13"/>
        <v>930000</v>
      </c>
    </row>
    <row r="36" spans="1:5" ht="20.100000000000001" customHeight="1" x14ac:dyDescent="0.2">
      <c r="A36" s="21">
        <v>652</v>
      </c>
      <c r="B36" s="21" t="s">
        <v>10</v>
      </c>
      <c r="C36" s="22">
        <f>C37</f>
        <v>301000</v>
      </c>
      <c r="D36" s="22">
        <f t="shared" si="17"/>
        <v>629000</v>
      </c>
      <c r="E36" s="22">
        <f t="shared" si="13"/>
        <v>930000</v>
      </c>
    </row>
    <row r="37" spans="1:5" ht="20.100000000000001" customHeight="1" x14ac:dyDescent="0.2">
      <c r="A37" s="23">
        <v>6526</v>
      </c>
      <c r="B37" s="23" t="s">
        <v>156</v>
      </c>
      <c r="C37" s="24">
        <f>SUM(C38:C40)</f>
        <v>301000</v>
      </c>
      <c r="D37" s="24">
        <f t="shared" ref="D37" si="18">SUM(D38:D40)</f>
        <v>629000</v>
      </c>
      <c r="E37" s="24">
        <f t="shared" si="13"/>
        <v>930000</v>
      </c>
    </row>
    <row r="38" spans="1:5" ht="20.100000000000001" customHeight="1" x14ac:dyDescent="0.2">
      <c r="A38" s="3">
        <v>65264</v>
      </c>
      <c r="B38" s="3" t="s">
        <v>157</v>
      </c>
      <c r="C38" s="8">
        <v>200000</v>
      </c>
      <c r="D38" s="8">
        <v>0</v>
      </c>
      <c r="E38" s="8">
        <f t="shared" si="13"/>
        <v>200000</v>
      </c>
    </row>
    <row r="39" spans="1:5" ht="20.100000000000001" customHeight="1" x14ac:dyDescent="0.2">
      <c r="A39" s="3">
        <v>65267</v>
      </c>
      <c r="B39" s="3" t="s">
        <v>11</v>
      </c>
      <c r="C39" s="8">
        <v>101000</v>
      </c>
      <c r="D39" s="8">
        <v>424000</v>
      </c>
      <c r="E39" s="8">
        <f t="shared" si="13"/>
        <v>525000</v>
      </c>
    </row>
    <row r="40" spans="1:5" ht="20.100000000000001" customHeight="1" x14ac:dyDescent="0.2">
      <c r="A40" s="3">
        <v>65269</v>
      </c>
      <c r="B40" s="3" t="s">
        <v>158</v>
      </c>
      <c r="C40" s="8">
        <v>0</v>
      </c>
      <c r="D40" s="8">
        <v>205000</v>
      </c>
      <c r="E40" s="8">
        <f t="shared" si="13"/>
        <v>205000</v>
      </c>
    </row>
    <row r="41" spans="1:5" ht="20.100000000000001" customHeight="1" x14ac:dyDescent="0.2">
      <c r="A41" s="19">
        <v>66</v>
      </c>
      <c r="B41" s="19" t="s">
        <v>159</v>
      </c>
      <c r="C41" s="20">
        <f>C42+C47</f>
        <v>59923000</v>
      </c>
      <c r="D41" s="20">
        <f t="shared" ref="D41" si="19">D42+D47</f>
        <v>18052000</v>
      </c>
      <c r="E41" s="20">
        <f t="shared" si="13"/>
        <v>77975000</v>
      </c>
    </row>
    <row r="42" spans="1:5" ht="20.100000000000001" customHeight="1" x14ac:dyDescent="0.2">
      <c r="A42" s="21">
        <v>661</v>
      </c>
      <c r="B42" s="21" t="s">
        <v>160</v>
      </c>
      <c r="C42" s="22">
        <f>C43+C45</f>
        <v>59923000</v>
      </c>
      <c r="D42" s="22">
        <f t="shared" ref="D42" si="20">D43+D45</f>
        <v>17427000</v>
      </c>
      <c r="E42" s="22">
        <f t="shared" si="13"/>
        <v>77350000</v>
      </c>
    </row>
    <row r="43" spans="1:5" ht="20.100000000000001" customHeight="1" x14ac:dyDescent="0.2">
      <c r="A43" s="29">
        <v>6614</v>
      </c>
      <c r="B43" s="29" t="s">
        <v>161</v>
      </c>
      <c r="C43" s="30">
        <f>C44</f>
        <v>25000</v>
      </c>
      <c r="D43" s="30">
        <f t="shared" ref="D43" si="21">D44</f>
        <v>0</v>
      </c>
      <c r="E43" s="30">
        <f t="shared" si="13"/>
        <v>25000</v>
      </c>
    </row>
    <row r="44" spans="1:5" ht="20.100000000000001" customHeight="1" x14ac:dyDescent="0.2">
      <c r="A44" s="9">
        <v>66141</v>
      </c>
      <c r="B44" s="9" t="s">
        <v>250</v>
      </c>
      <c r="C44" s="8">
        <v>25000</v>
      </c>
      <c r="D44" s="8">
        <v>0</v>
      </c>
      <c r="E44" s="8">
        <f t="shared" si="13"/>
        <v>25000</v>
      </c>
    </row>
    <row r="45" spans="1:5" ht="20.100000000000001" customHeight="1" x14ac:dyDescent="0.2">
      <c r="A45" s="23">
        <v>6615</v>
      </c>
      <c r="B45" s="23" t="s">
        <v>161</v>
      </c>
      <c r="C45" s="24">
        <f>C46</f>
        <v>59898000</v>
      </c>
      <c r="D45" s="24">
        <f t="shared" ref="D45" si="22">D46</f>
        <v>17427000</v>
      </c>
      <c r="E45" s="24">
        <f t="shared" si="13"/>
        <v>77325000</v>
      </c>
    </row>
    <row r="46" spans="1:5" ht="20.100000000000001" customHeight="1" x14ac:dyDescent="0.2">
      <c r="A46" s="3">
        <v>66151</v>
      </c>
      <c r="B46" s="3" t="s">
        <v>161</v>
      </c>
      <c r="C46" s="8">
        <v>59898000</v>
      </c>
      <c r="D46" s="8">
        <v>17427000</v>
      </c>
      <c r="E46" s="8">
        <f t="shared" si="13"/>
        <v>77325000</v>
      </c>
    </row>
    <row r="47" spans="1:5" ht="20.100000000000001" customHeight="1" x14ac:dyDescent="0.2">
      <c r="A47" s="21">
        <v>663</v>
      </c>
      <c r="B47" s="21" t="s">
        <v>162</v>
      </c>
      <c r="C47" s="22">
        <f>C48+C50</f>
        <v>0</v>
      </c>
      <c r="D47" s="22">
        <f t="shared" ref="D47" si="23">D48+D50</f>
        <v>625000</v>
      </c>
      <c r="E47" s="22">
        <f t="shared" si="13"/>
        <v>625000</v>
      </c>
    </row>
    <row r="48" spans="1:5" ht="20.100000000000001" customHeight="1" x14ac:dyDescent="0.2">
      <c r="A48" s="23">
        <v>6631</v>
      </c>
      <c r="B48" s="23" t="s">
        <v>134</v>
      </c>
      <c r="C48" s="24">
        <f>C49</f>
        <v>0</v>
      </c>
      <c r="D48" s="24">
        <f t="shared" ref="D48" si="24">D49</f>
        <v>275000</v>
      </c>
      <c r="E48" s="24">
        <f t="shared" si="13"/>
        <v>275000</v>
      </c>
    </row>
    <row r="49" spans="1:5" ht="21" customHeight="1" x14ac:dyDescent="0.2">
      <c r="A49" s="3">
        <v>66313</v>
      </c>
      <c r="B49" s="3" t="s">
        <v>135</v>
      </c>
      <c r="C49" s="8">
        <v>0</v>
      </c>
      <c r="D49" s="8">
        <v>275000</v>
      </c>
      <c r="E49" s="8">
        <f t="shared" si="13"/>
        <v>275000</v>
      </c>
    </row>
    <row r="50" spans="1:5" ht="20.100000000000001" customHeight="1" x14ac:dyDescent="0.2">
      <c r="A50" s="23">
        <v>6632</v>
      </c>
      <c r="B50" s="23" t="s">
        <v>242</v>
      </c>
      <c r="C50" s="24">
        <f>C51</f>
        <v>0</v>
      </c>
      <c r="D50" s="24">
        <f t="shared" ref="D50" si="25">D51</f>
        <v>350000</v>
      </c>
      <c r="E50" s="24">
        <f t="shared" si="13"/>
        <v>350000</v>
      </c>
    </row>
    <row r="51" spans="1:5" ht="21" customHeight="1" x14ac:dyDescent="0.2">
      <c r="A51" s="3">
        <v>66323</v>
      </c>
      <c r="B51" s="3" t="s">
        <v>241</v>
      </c>
      <c r="C51" s="8">
        <v>0</v>
      </c>
      <c r="D51" s="8">
        <v>350000</v>
      </c>
      <c r="E51" s="8">
        <f t="shared" si="13"/>
        <v>350000</v>
      </c>
    </row>
    <row r="52" spans="1:5" ht="20.100000000000001" customHeight="1" x14ac:dyDescent="0.2">
      <c r="A52" s="19">
        <v>67</v>
      </c>
      <c r="B52" s="19" t="s">
        <v>163</v>
      </c>
      <c r="C52" s="20">
        <f>C53+C58</f>
        <v>118086300</v>
      </c>
      <c r="D52" s="20">
        <f t="shared" ref="D52" si="26">D53+D58</f>
        <v>10408700</v>
      </c>
      <c r="E52" s="20">
        <f t="shared" si="13"/>
        <v>128495000</v>
      </c>
    </row>
    <row r="53" spans="1:5" ht="20.100000000000001" customHeight="1" x14ac:dyDescent="0.2">
      <c r="A53" s="21">
        <v>671</v>
      </c>
      <c r="B53" s="21" t="s">
        <v>164</v>
      </c>
      <c r="C53" s="22">
        <f>C54+C56</f>
        <v>9800000</v>
      </c>
      <c r="D53" s="22">
        <f t="shared" ref="D53" si="27">D54+D56</f>
        <v>-6080000</v>
      </c>
      <c r="E53" s="22">
        <f t="shared" si="13"/>
        <v>3720000</v>
      </c>
    </row>
    <row r="54" spans="1:5" ht="20.100000000000001" customHeight="1" x14ac:dyDescent="0.2">
      <c r="A54" s="23">
        <v>6711</v>
      </c>
      <c r="B54" s="23" t="s">
        <v>165</v>
      </c>
      <c r="C54" s="24">
        <f>C55</f>
        <v>7220000</v>
      </c>
      <c r="D54" s="24">
        <f t="shared" ref="D54" si="28">D55</f>
        <v>-6000000</v>
      </c>
      <c r="E54" s="24">
        <f t="shared" si="13"/>
        <v>1220000</v>
      </c>
    </row>
    <row r="55" spans="1:5" ht="20.100000000000001" customHeight="1" x14ac:dyDescent="0.2">
      <c r="A55" s="3">
        <v>67111</v>
      </c>
      <c r="B55" s="3" t="s">
        <v>165</v>
      </c>
      <c r="C55" s="8">
        <v>7220000</v>
      </c>
      <c r="D55" s="8">
        <v>-6000000</v>
      </c>
      <c r="E55" s="8">
        <f t="shared" si="13"/>
        <v>1220000</v>
      </c>
    </row>
    <row r="56" spans="1:5" ht="20.100000000000001" customHeight="1" x14ac:dyDescent="0.2">
      <c r="A56" s="23">
        <v>6712</v>
      </c>
      <c r="B56" s="23" t="s">
        <v>166</v>
      </c>
      <c r="C56" s="24">
        <f>C57</f>
        <v>2580000</v>
      </c>
      <c r="D56" s="24">
        <f t="shared" ref="D56" si="29">D57</f>
        <v>-80000</v>
      </c>
      <c r="E56" s="24">
        <f t="shared" si="13"/>
        <v>2500000</v>
      </c>
    </row>
    <row r="57" spans="1:5" ht="20.100000000000001" customHeight="1" x14ac:dyDescent="0.2">
      <c r="A57" s="3">
        <v>67121</v>
      </c>
      <c r="B57" s="3" t="s">
        <v>166</v>
      </c>
      <c r="C57" s="8">
        <v>2580000</v>
      </c>
      <c r="D57" s="8">
        <v>-80000</v>
      </c>
      <c r="E57" s="8">
        <f t="shared" si="13"/>
        <v>2500000</v>
      </c>
    </row>
    <row r="58" spans="1:5" ht="20.100000000000001" customHeight="1" x14ac:dyDescent="0.2">
      <c r="A58" s="21">
        <v>673</v>
      </c>
      <c r="B58" s="21" t="s">
        <v>167</v>
      </c>
      <c r="C58" s="22">
        <f>C59</f>
        <v>108286300</v>
      </c>
      <c r="D58" s="22">
        <f t="shared" ref="D58:D59" si="30">D59</f>
        <v>16488700</v>
      </c>
      <c r="E58" s="22">
        <f t="shared" si="13"/>
        <v>124775000</v>
      </c>
    </row>
    <row r="59" spans="1:5" ht="20.100000000000001" customHeight="1" x14ac:dyDescent="0.2">
      <c r="A59" s="23">
        <v>6731</v>
      </c>
      <c r="B59" s="23" t="s">
        <v>167</v>
      </c>
      <c r="C59" s="24">
        <f>C60</f>
        <v>108286300</v>
      </c>
      <c r="D59" s="24">
        <f t="shared" si="30"/>
        <v>16488700</v>
      </c>
      <c r="E59" s="24">
        <f t="shared" si="13"/>
        <v>124775000</v>
      </c>
    </row>
    <row r="60" spans="1:5" ht="20.100000000000001" customHeight="1" x14ac:dyDescent="0.2">
      <c r="A60" s="3">
        <v>67311</v>
      </c>
      <c r="B60" s="3" t="s">
        <v>167</v>
      </c>
      <c r="C60" s="8">
        <v>108286300</v>
      </c>
      <c r="D60" s="8">
        <f>19823700-2335000-1000000</f>
        <v>16488700</v>
      </c>
      <c r="E60" s="8">
        <f t="shared" si="13"/>
        <v>124775000</v>
      </c>
    </row>
  </sheetData>
  <mergeCells count="1">
    <mergeCell ref="A1:E1"/>
  </mergeCells>
  <phoneticPr fontId="1" type="noConversion"/>
  <pageMargins left="0.70866141732283472" right="0.39370078740157483" top="0.78740157480314965" bottom="0.59055118110236227" header="0.39370078740157483" footer="0.19685039370078741"/>
  <pageSetup paperSize="9" scale="67" fitToHeight="0" orientation="portrait" horizontalDpi="300" verticalDpi="300" r:id="rId1"/>
  <headerFooter alignWithMargins="0">
    <oddHeader>&amp;L&amp;"-,Uobičajeno"&amp;11Upravno vijeće
27.12.2021. godine&amp;C&amp;"-,Uobičajeno"&amp;11Financijski plan prihoda i rashoda za 2021. godinu - II. Rebalans&amp;R&amp;"-,Uobičajeno"&amp;11 4. sjednica
Točka 3. dnevnog reda</oddHeader>
    <oddFooter>&amp;L&amp;"-,Uobičajeno"&amp;11Nastavni zavod za javno zdravstvo Dr. "Andrija Štampar"&amp;C&amp;"-,Uobičajeno"&amp;11&amp;A&amp;R&amp;"-,Uobičajeno"&amp;11&amp;P/&amp;N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A1:I213"/>
  <sheetViews>
    <sheetView zoomScale="115" zoomScaleNormal="115" workbookViewId="0">
      <selection activeCell="D8" sqref="D8"/>
    </sheetView>
  </sheetViews>
  <sheetFormatPr defaultRowHeight="16.5" customHeight="1" x14ac:dyDescent="0.2"/>
  <cols>
    <col min="1" max="1" width="10.7109375" style="39" customWidth="1"/>
    <col min="2" max="2" width="65.7109375" style="5" customWidth="1"/>
    <col min="3" max="5" width="20.7109375" style="5" customWidth="1"/>
    <col min="6" max="6" width="9.140625" style="5"/>
    <col min="7" max="7" width="9.85546875" style="64" bestFit="1" customWidth="1"/>
    <col min="8" max="8" width="11.28515625" style="61" bestFit="1" customWidth="1"/>
    <col min="9" max="16384" width="9.140625" style="5"/>
  </cols>
  <sheetData>
    <row r="1" spans="1:8" ht="24.95" customHeight="1" thickBot="1" x14ac:dyDescent="0.25">
      <c r="A1" s="68" t="s">
        <v>282</v>
      </c>
      <c r="B1" s="68"/>
      <c r="C1" s="68"/>
      <c r="D1" s="68"/>
      <c r="E1" s="68"/>
    </row>
    <row r="2" spans="1:8" ht="20.100000000000001" customHeight="1" thickTop="1" x14ac:dyDescent="0.2"/>
    <row r="3" spans="1:8" ht="25.5" x14ac:dyDescent="0.2">
      <c r="A3" s="40" t="s">
        <v>121</v>
      </c>
      <c r="B3" s="15" t="s">
        <v>152</v>
      </c>
      <c r="C3" s="15" t="s">
        <v>273</v>
      </c>
      <c r="D3" s="15" t="s">
        <v>295</v>
      </c>
      <c r="E3" s="15" t="s">
        <v>274</v>
      </c>
    </row>
    <row r="4" spans="1:8" s="60" customFormat="1" ht="12.75" x14ac:dyDescent="0.2">
      <c r="A4" s="16">
        <v>1</v>
      </c>
      <c r="B4" s="16">
        <v>2</v>
      </c>
      <c r="C4" s="16">
        <v>3</v>
      </c>
      <c r="D4" s="16">
        <v>4</v>
      </c>
      <c r="E4" s="16">
        <v>5</v>
      </c>
      <c r="G4" s="65"/>
      <c r="H4" s="62"/>
    </row>
    <row r="5" spans="1:8" ht="20.100000000000001" customHeight="1" x14ac:dyDescent="0.2">
      <c r="A5" s="41">
        <v>3</v>
      </c>
      <c r="B5" s="32" t="s">
        <v>168</v>
      </c>
      <c r="C5" s="33">
        <f>C6+C32+C193+C210</f>
        <v>162273884</v>
      </c>
      <c r="D5" s="33">
        <f>D6+D32+D193+D210+D206</f>
        <v>38025559</v>
      </c>
      <c r="E5" s="33">
        <f>C5+D5</f>
        <v>200299443</v>
      </c>
    </row>
    <row r="6" spans="1:8" s="1" customFormat="1" ht="20.100000000000001" customHeight="1" x14ac:dyDescent="0.2">
      <c r="A6" s="42">
        <v>31</v>
      </c>
      <c r="B6" s="11" t="s">
        <v>12</v>
      </c>
      <c r="C6" s="12">
        <f>C7+C16+C25</f>
        <v>85059950</v>
      </c>
      <c r="D6" s="12">
        <f>D7+D16+D25</f>
        <v>16675050</v>
      </c>
      <c r="E6" s="12">
        <f t="shared" ref="E6:E69" si="0">C6+D6</f>
        <v>101735000</v>
      </c>
      <c r="G6" s="61"/>
    </row>
    <row r="7" spans="1:8" ht="20.100000000000001" customHeight="1" x14ac:dyDescent="0.2">
      <c r="A7" s="43">
        <v>311</v>
      </c>
      <c r="B7" s="13" t="s">
        <v>13</v>
      </c>
      <c r="C7" s="14">
        <f>C8+C12+C14+C10</f>
        <v>71498100</v>
      </c>
      <c r="D7" s="14">
        <f t="shared" ref="D7:E7" si="1">D8+D12+D14+D10</f>
        <v>12651900</v>
      </c>
      <c r="E7" s="14">
        <f t="shared" si="1"/>
        <v>84150000</v>
      </c>
    </row>
    <row r="8" spans="1:8" ht="20.100000000000001" customHeight="1" x14ac:dyDescent="0.2">
      <c r="A8" s="44">
        <v>3111</v>
      </c>
      <c r="B8" s="6" t="s">
        <v>14</v>
      </c>
      <c r="C8" s="7">
        <f>C9</f>
        <v>62918500</v>
      </c>
      <c r="D8" s="7">
        <f t="shared" ref="D8" si="2">D9</f>
        <v>12151500</v>
      </c>
      <c r="E8" s="7">
        <f t="shared" si="0"/>
        <v>75070000</v>
      </c>
    </row>
    <row r="9" spans="1:8" ht="20.100000000000001" customHeight="1" x14ac:dyDescent="0.2">
      <c r="A9" s="45">
        <v>31111</v>
      </c>
      <c r="B9" s="3" t="s">
        <v>15</v>
      </c>
      <c r="C9" s="4">
        <v>62918500</v>
      </c>
      <c r="D9" s="4">
        <v>12151500</v>
      </c>
      <c r="E9" s="4">
        <f t="shared" si="0"/>
        <v>75070000</v>
      </c>
    </row>
    <row r="10" spans="1:8" ht="20.100000000000001" customHeight="1" x14ac:dyDescent="0.2">
      <c r="A10" s="57">
        <v>3113</v>
      </c>
      <c r="B10" s="55" t="s">
        <v>285</v>
      </c>
      <c r="C10" s="7">
        <f>C11</f>
        <v>0</v>
      </c>
      <c r="D10" s="7">
        <f t="shared" ref="D10" si="3">D11</f>
        <v>10000</v>
      </c>
      <c r="E10" s="7">
        <f t="shared" si="0"/>
        <v>10000</v>
      </c>
    </row>
    <row r="11" spans="1:8" ht="20.100000000000001" customHeight="1" x14ac:dyDescent="0.2">
      <c r="A11" s="59" t="s">
        <v>286</v>
      </c>
      <c r="B11" s="54" t="s">
        <v>285</v>
      </c>
      <c r="C11" s="4">
        <v>0</v>
      </c>
      <c r="D11" s="4">
        <v>10000</v>
      </c>
      <c r="E11" s="4">
        <f t="shared" si="0"/>
        <v>10000</v>
      </c>
    </row>
    <row r="12" spans="1:8" ht="20.100000000000001" customHeight="1" x14ac:dyDescent="0.2">
      <c r="A12" s="44">
        <v>3112</v>
      </c>
      <c r="B12" s="6" t="s">
        <v>16</v>
      </c>
      <c r="C12" s="7">
        <f>C13</f>
        <v>31900</v>
      </c>
      <c r="D12" s="7">
        <f t="shared" ref="D12" si="4">D13</f>
        <v>-11900</v>
      </c>
      <c r="E12" s="7">
        <f t="shared" si="0"/>
        <v>20000</v>
      </c>
    </row>
    <row r="13" spans="1:8" ht="20.100000000000001" customHeight="1" x14ac:dyDescent="0.2">
      <c r="A13" s="45">
        <v>31124</v>
      </c>
      <c r="B13" s="3" t="s">
        <v>17</v>
      </c>
      <c r="C13" s="4">
        <v>31900</v>
      </c>
      <c r="D13" s="4">
        <v>-11900</v>
      </c>
      <c r="E13" s="4">
        <f t="shared" si="0"/>
        <v>20000</v>
      </c>
    </row>
    <row r="14" spans="1:8" ht="20.100000000000001" customHeight="1" x14ac:dyDescent="0.2">
      <c r="A14" s="44">
        <v>3113</v>
      </c>
      <c r="B14" s="6" t="s">
        <v>169</v>
      </c>
      <c r="C14" s="7">
        <f>C15</f>
        <v>8547700</v>
      </c>
      <c r="D14" s="7">
        <f t="shared" ref="D14" si="5">D15</f>
        <v>502300</v>
      </c>
      <c r="E14" s="7">
        <f t="shared" si="0"/>
        <v>9050000</v>
      </c>
    </row>
    <row r="15" spans="1:8" ht="20.100000000000001" customHeight="1" x14ac:dyDescent="0.2">
      <c r="A15" s="45">
        <v>31131</v>
      </c>
      <c r="B15" s="3" t="s">
        <v>169</v>
      </c>
      <c r="C15" s="4">
        <v>8547700</v>
      </c>
      <c r="D15" s="4">
        <v>502300</v>
      </c>
      <c r="E15" s="4">
        <f t="shared" si="0"/>
        <v>9050000</v>
      </c>
    </row>
    <row r="16" spans="1:8" ht="20.100000000000001" customHeight="1" x14ac:dyDescent="0.2">
      <c r="A16" s="43">
        <v>312</v>
      </c>
      <c r="B16" s="13" t="s">
        <v>18</v>
      </c>
      <c r="C16" s="14">
        <f>C17</f>
        <v>2424000</v>
      </c>
      <c r="D16" s="14">
        <f t="shared" ref="D16" si="6">D17</f>
        <v>2226000</v>
      </c>
      <c r="E16" s="14">
        <f t="shared" si="0"/>
        <v>4650000</v>
      </c>
    </row>
    <row r="17" spans="1:8" ht="20.100000000000001" customHeight="1" x14ac:dyDescent="0.2">
      <c r="A17" s="44">
        <v>3121</v>
      </c>
      <c r="B17" s="6" t="s">
        <v>18</v>
      </c>
      <c r="C17" s="7">
        <f>SUM(C18:C24)</f>
        <v>2424000</v>
      </c>
      <c r="D17" s="7">
        <f t="shared" ref="D17" si="7">SUM(D18:D24)</f>
        <v>2226000</v>
      </c>
      <c r="E17" s="7">
        <f t="shared" si="0"/>
        <v>4650000</v>
      </c>
    </row>
    <row r="18" spans="1:8" ht="20.100000000000001" customHeight="1" x14ac:dyDescent="0.2">
      <c r="A18" s="46">
        <v>31211</v>
      </c>
      <c r="B18" s="9" t="s">
        <v>254</v>
      </c>
      <c r="C18" s="4">
        <v>804000</v>
      </c>
      <c r="D18" s="4">
        <v>846000</v>
      </c>
      <c r="E18" s="4">
        <f t="shared" si="0"/>
        <v>1650000</v>
      </c>
    </row>
    <row r="19" spans="1:8" ht="20.100000000000001" customHeight="1" x14ac:dyDescent="0.2">
      <c r="A19" s="45">
        <v>31212</v>
      </c>
      <c r="B19" s="9" t="s">
        <v>170</v>
      </c>
      <c r="C19" s="4">
        <v>300000</v>
      </c>
      <c r="D19" s="4">
        <v>700000</v>
      </c>
      <c r="E19" s="4">
        <f t="shared" si="0"/>
        <v>1000000</v>
      </c>
    </row>
    <row r="20" spans="1:8" ht="20.100000000000001" customHeight="1" x14ac:dyDescent="0.2">
      <c r="A20" s="45">
        <v>31213</v>
      </c>
      <c r="B20" s="3" t="s">
        <v>151</v>
      </c>
      <c r="C20" s="4">
        <v>320000</v>
      </c>
      <c r="D20" s="4">
        <v>115000</v>
      </c>
      <c r="E20" s="4">
        <f t="shared" si="0"/>
        <v>435000</v>
      </c>
    </row>
    <row r="21" spans="1:8" ht="20.100000000000001" customHeight="1" x14ac:dyDescent="0.2">
      <c r="A21" s="45">
        <v>31214</v>
      </c>
      <c r="B21" s="3" t="s">
        <v>171</v>
      </c>
      <c r="C21" s="4">
        <v>120000</v>
      </c>
      <c r="D21" s="4">
        <v>65000</v>
      </c>
      <c r="E21" s="4">
        <f t="shared" si="0"/>
        <v>185000</v>
      </c>
      <c r="H21" s="63"/>
    </row>
    <row r="22" spans="1:8" ht="20.100000000000001" customHeight="1" x14ac:dyDescent="0.2">
      <c r="A22" s="45">
        <v>31215</v>
      </c>
      <c r="B22" s="3" t="s">
        <v>19</v>
      </c>
      <c r="C22" s="4">
        <v>220000</v>
      </c>
      <c r="D22" s="4">
        <v>-70000</v>
      </c>
      <c r="E22" s="4">
        <f t="shared" si="0"/>
        <v>150000</v>
      </c>
    </row>
    <row r="23" spans="1:8" ht="20.100000000000001" customHeight="1" x14ac:dyDescent="0.2">
      <c r="A23" s="45">
        <v>31216</v>
      </c>
      <c r="B23" s="3" t="s">
        <v>20</v>
      </c>
      <c r="C23" s="4">
        <v>660000</v>
      </c>
      <c r="D23" s="4">
        <v>65000</v>
      </c>
      <c r="E23" s="4">
        <f t="shared" si="0"/>
        <v>725000</v>
      </c>
    </row>
    <row r="24" spans="1:8" ht="20.100000000000001" customHeight="1" x14ac:dyDescent="0.2">
      <c r="A24" s="45" t="s">
        <v>287</v>
      </c>
      <c r="B24" s="3" t="s">
        <v>288</v>
      </c>
      <c r="C24" s="4">
        <v>0</v>
      </c>
      <c r="D24" s="4">
        <v>505000</v>
      </c>
      <c r="E24" s="4">
        <f t="shared" si="0"/>
        <v>505000</v>
      </c>
    </row>
    <row r="25" spans="1:8" ht="20.100000000000001" customHeight="1" x14ac:dyDescent="0.2">
      <c r="A25" s="43">
        <v>313</v>
      </c>
      <c r="B25" s="13" t="s">
        <v>21</v>
      </c>
      <c r="C25" s="14">
        <f>C26+C29</f>
        <v>11137850</v>
      </c>
      <c r="D25" s="14">
        <f t="shared" ref="D25" si="8">D26+D29</f>
        <v>1797150</v>
      </c>
      <c r="E25" s="14">
        <f t="shared" si="0"/>
        <v>12935000</v>
      </c>
    </row>
    <row r="26" spans="1:8" ht="20.100000000000001" customHeight="1" x14ac:dyDescent="0.2">
      <c r="A26" s="44">
        <v>3132</v>
      </c>
      <c r="B26" s="6" t="s">
        <v>172</v>
      </c>
      <c r="C26" s="7">
        <f>SUM(C27:C28)</f>
        <v>11137850</v>
      </c>
      <c r="D26" s="7">
        <f t="shared" ref="D26" si="9">SUM(D27:D28)</f>
        <v>1794150</v>
      </c>
      <c r="E26" s="7">
        <f t="shared" si="0"/>
        <v>12932000</v>
      </c>
    </row>
    <row r="27" spans="1:8" ht="20.100000000000001" customHeight="1" x14ac:dyDescent="0.2">
      <c r="A27" s="45">
        <v>31321</v>
      </c>
      <c r="B27" s="3" t="s">
        <v>172</v>
      </c>
      <c r="C27" s="4">
        <v>11137850</v>
      </c>
      <c r="D27" s="4">
        <v>1792150</v>
      </c>
      <c r="E27" s="4">
        <f t="shared" si="0"/>
        <v>12930000</v>
      </c>
    </row>
    <row r="28" spans="1:8" ht="20.100000000000001" customHeight="1" x14ac:dyDescent="0.2">
      <c r="A28" s="45">
        <v>31322</v>
      </c>
      <c r="B28" s="3" t="s">
        <v>173</v>
      </c>
      <c r="C28" s="4">
        <v>0</v>
      </c>
      <c r="D28" s="4">
        <v>2000</v>
      </c>
      <c r="E28" s="4">
        <f t="shared" si="0"/>
        <v>2000</v>
      </c>
    </row>
    <row r="29" spans="1:8" ht="20.100000000000001" customHeight="1" x14ac:dyDescent="0.2">
      <c r="A29" s="44">
        <v>3133</v>
      </c>
      <c r="B29" s="6" t="s">
        <v>22</v>
      </c>
      <c r="C29" s="7">
        <f>SUM(C30:C31)</f>
        <v>0</v>
      </c>
      <c r="D29" s="7">
        <f t="shared" ref="D29" si="10">SUM(D30:D31)</f>
        <v>3000</v>
      </c>
      <c r="E29" s="7">
        <f t="shared" si="0"/>
        <v>3000</v>
      </c>
    </row>
    <row r="30" spans="1:8" ht="20.100000000000001" customHeight="1" x14ac:dyDescent="0.2">
      <c r="A30" s="45">
        <v>31332</v>
      </c>
      <c r="B30" s="3" t="s">
        <v>22</v>
      </c>
      <c r="C30" s="4">
        <v>0</v>
      </c>
      <c r="D30" s="4">
        <v>0</v>
      </c>
      <c r="E30" s="4">
        <f t="shared" si="0"/>
        <v>0</v>
      </c>
    </row>
    <row r="31" spans="1:8" ht="20.100000000000001" customHeight="1" x14ac:dyDescent="0.2">
      <c r="A31" s="45">
        <v>31333</v>
      </c>
      <c r="B31" s="3" t="s">
        <v>174</v>
      </c>
      <c r="C31" s="4">
        <v>0</v>
      </c>
      <c r="D31" s="4">
        <v>3000</v>
      </c>
      <c r="E31" s="4">
        <f t="shared" si="0"/>
        <v>3000</v>
      </c>
    </row>
    <row r="32" spans="1:8" ht="20.100000000000001" customHeight="1" x14ac:dyDescent="0.2">
      <c r="A32" s="42">
        <v>32</v>
      </c>
      <c r="B32" s="11" t="s">
        <v>23</v>
      </c>
      <c r="C32" s="12">
        <f>C33+C49+C95+C163+C167</f>
        <v>76428434</v>
      </c>
      <c r="D32" s="12">
        <f>D33+D49+D95+D163+D167</f>
        <v>20376009</v>
      </c>
      <c r="E32" s="12">
        <f t="shared" si="0"/>
        <v>96804443</v>
      </c>
    </row>
    <row r="33" spans="1:5" ht="20.100000000000001" customHeight="1" x14ac:dyDescent="0.2">
      <c r="A33" s="43">
        <v>321</v>
      </c>
      <c r="B33" s="13" t="s">
        <v>24</v>
      </c>
      <c r="C33" s="14">
        <f>C34+C42+C44+C47</f>
        <v>2238600</v>
      </c>
      <c r="D33" s="14">
        <f t="shared" ref="D33" si="11">D34+D42+D44+D47</f>
        <v>6400</v>
      </c>
      <c r="E33" s="14">
        <f t="shared" si="0"/>
        <v>2245000</v>
      </c>
    </row>
    <row r="34" spans="1:5" ht="20.100000000000001" customHeight="1" x14ac:dyDescent="0.2">
      <c r="A34" s="44">
        <v>3211</v>
      </c>
      <c r="B34" s="6" t="s">
        <v>25</v>
      </c>
      <c r="C34" s="7">
        <f>SUM(C35:C41)</f>
        <v>590000</v>
      </c>
      <c r="D34" s="7">
        <f t="shared" ref="D34" si="12">SUM(D35:D41)</f>
        <v>-310000</v>
      </c>
      <c r="E34" s="7">
        <f t="shared" si="0"/>
        <v>280000</v>
      </c>
    </row>
    <row r="35" spans="1:5" ht="20.100000000000001" customHeight="1" x14ac:dyDescent="0.2">
      <c r="A35" s="45">
        <v>32111</v>
      </c>
      <c r="B35" s="3" t="s">
        <v>26</v>
      </c>
      <c r="C35" s="4">
        <v>100000</v>
      </c>
      <c r="D35" s="4">
        <v>25000</v>
      </c>
      <c r="E35" s="4">
        <f t="shared" si="0"/>
        <v>125000</v>
      </c>
    </row>
    <row r="36" spans="1:5" ht="20.100000000000001" customHeight="1" x14ac:dyDescent="0.2">
      <c r="A36" s="45">
        <v>32112</v>
      </c>
      <c r="B36" s="3" t="s">
        <v>27</v>
      </c>
      <c r="C36" s="4">
        <v>120000</v>
      </c>
      <c r="D36" s="4">
        <v>-100000</v>
      </c>
      <c r="E36" s="4">
        <f t="shared" si="0"/>
        <v>20000</v>
      </c>
    </row>
    <row r="37" spans="1:5" ht="20.100000000000001" customHeight="1" x14ac:dyDescent="0.2">
      <c r="A37" s="45">
        <v>32113</v>
      </c>
      <c r="B37" s="3" t="s">
        <v>28</v>
      </c>
      <c r="C37" s="4">
        <v>125000</v>
      </c>
      <c r="D37" s="4">
        <v>0</v>
      </c>
      <c r="E37" s="4">
        <f t="shared" si="0"/>
        <v>125000</v>
      </c>
    </row>
    <row r="38" spans="1:5" ht="20.100000000000001" customHeight="1" x14ac:dyDescent="0.2">
      <c r="A38" s="45">
        <v>32114</v>
      </c>
      <c r="B38" s="3" t="s">
        <v>175</v>
      </c>
      <c r="C38" s="4">
        <v>115000</v>
      </c>
      <c r="D38" s="4">
        <v>-115000</v>
      </c>
      <c r="E38" s="4">
        <f t="shared" si="0"/>
        <v>0</v>
      </c>
    </row>
    <row r="39" spans="1:5" ht="20.100000000000001" customHeight="1" x14ac:dyDescent="0.2">
      <c r="A39" s="45">
        <v>32115</v>
      </c>
      <c r="B39" s="3" t="s">
        <v>29</v>
      </c>
      <c r="C39" s="4">
        <v>10000</v>
      </c>
      <c r="D39" s="4">
        <v>-5000</v>
      </c>
      <c r="E39" s="4">
        <f t="shared" si="0"/>
        <v>5000</v>
      </c>
    </row>
    <row r="40" spans="1:5" ht="20.100000000000001" customHeight="1" x14ac:dyDescent="0.2">
      <c r="A40" s="45">
        <v>32116</v>
      </c>
      <c r="B40" s="3" t="s">
        <v>176</v>
      </c>
      <c r="C40" s="4">
        <v>115000</v>
      </c>
      <c r="D40" s="4">
        <v>-113000</v>
      </c>
      <c r="E40" s="4">
        <f t="shared" si="0"/>
        <v>2000</v>
      </c>
    </row>
    <row r="41" spans="1:5" ht="20.100000000000001" customHeight="1" x14ac:dyDescent="0.2">
      <c r="A41" s="45">
        <v>32119</v>
      </c>
      <c r="B41" s="3" t="s">
        <v>177</v>
      </c>
      <c r="C41" s="4">
        <v>5000</v>
      </c>
      <c r="D41" s="4">
        <v>-2000</v>
      </c>
      <c r="E41" s="4">
        <f t="shared" si="0"/>
        <v>3000</v>
      </c>
    </row>
    <row r="42" spans="1:5" ht="20.100000000000001" customHeight="1" x14ac:dyDescent="0.2">
      <c r="A42" s="44">
        <v>3212</v>
      </c>
      <c r="B42" s="6" t="s">
        <v>178</v>
      </c>
      <c r="C42" s="7">
        <f>C43</f>
        <v>1466500</v>
      </c>
      <c r="D42" s="7">
        <f t="shared" ref="D42" si="13">D43</f>
        <v>183500</v>
      </c>
      <c r="E42" s="7">
        <f t="shared" si="0"/>
        <v>1650000</v>
      </c>
    </row>
    <row r="43" spans="1:5" ht="20.100000000000001" customHeight="1" x14ac:dyDescent="0.2">
      <c r="A43" s="45">
        <v>32121</v>
      </c>
      <c r="B43" s="3" t="s">
        <v>30</v>
      </c>
      <c r="C43" s="4">
        <v>1466500</v>
      </c>
      <c r="D43" s="4">
        <v>183500</v>
      </c>
      <c r="E43" s="4">
        <f t="shared" si="0"/>
        <v>1650000</v>
      </c>
    </row>
    <row r="44" spans="1:5" ht="20.100000000000001" customHeight="1" x14ac:dyDescent="0.2">
      <c r="A44" s="44">
        <v>3213</v>
      </c>
      <c r="B44" s="6" t="s">
        <v>31</v>
      </c>
      <c r="C44" s="7">
        <f>SUM(C45:C46)</f>
        <v>160000</v>
      </c>
      <c r="D44" s="7">
        <f t="shared" ref="D44" si="14">SUM(D45:D46)</f>
        <v>125000</v>
      </c>
      <c r="E44" s="7">
        <f t="shared" si="0"/>
        <v>285000</v>
      </c>
    </row>
    <row r="45" spans="1:5" ht="20.100000000000001" customHeight="1" x14ac:dyDescent="0.2">
      <c r="A45" s="45">
        <v>32131</v>
      </c>
      <c r="B45" s="3" t="s">
        <v>32</v>
      </c>
      <c r="C45" s="4">
        <v>70000</v>
      </c>
      <c r="D45" s="4">
        <v>40000</v>
      </c>
      <c r="E45" s="4">
        <f t="shared" si="0"/>
        <v>110000</v>
      </c>
    </row>
    <row r="46" spans="1:5" ht="20.100000000000001" customHeight="1" x14ac:dyDescent="0.2">
      <c r="A46" s="45">
        <v>32132</v>
      </c>
      <c r="B46" s="3" t="s">
        <v>33</v>
      </c>
      <c r="C46" s="4">
        <v>90000</v>
      </c>
      <c r="D46" s="4">
        <v>85000</v>
      </c>
      <c r="E46" s="4">
        <f t="shared" si="0"/>
        <v>175000</v>
      </c>
    </row>
    <row r="47" spans="1:5" ht="20.100000000000001" customHeight="1" x14ac:dyDescent="0.2">
      <c r="A47" s="44">
        <v>3214</v>
      </c>
      <c r="B47" s="6" t="s">
        <v>144</v>
      </c>
      <c r="C47" s="7">
        <f>C48</f>
        <v>22100</v>
      </c>
      <c r="D47" s="7">
        <f t="shared" ref="D47" si="15">D48</f>
        <v>7900</v>
      </c>
      <c r="E47" s="7">
        <f t="shared" si="0"/>
        <v>30000</v>
      </c>
    </row>
    <row r="48" spans="1:5" ht="20.100000000000001" customHeight="1" x14ac:dyDescent="0.2">
      <c r="A48" s="45">
        <v>32141</v>
      </c>
      <c r="B48" s="3" t="s">
        <v>145</v>
      </c>
      <c r="C48" s="4">
        <v>22100</v>
      </c>
      <c r="D48" s="4">
        <v>7900</v>
      </c>
      <c r="E48" s="4">
        <f t="shared" si="0"/>
        <v>30000</v>
      </c>
    </row>
    <row r="49" spans="1:5" ht="20.100000000000001" customHeight="1" x14ac:dyDescent="0.2">
      <c r="A49" s="43">
        <v>322</v>
      </c>
      <c r="B49" s="13" t="s">
        <v>34</v>
      </c>
      <c r="C49" s="14">
        <f>C50+C58+C82+C87+C90+C93</f>
        <v>55612157</v>
      </c>
      <c r="D49" s="14">
        <f t="shared" ref="D49" si="16">D50+D58+D82+D87+D90+D93</f>
        <v>15417833</v>
      </c>
      <c r="E49" s="14">
        <f t="shared" si="0"/>
        <v>71029990</v>
      </c>
    </row>
    <row r="50" spans="1:5" ht="20.100000000000001" customHeight="1" x14ac:dyDescent="0.2">
      <c r="A50" s="44">
        <v>3221</v>
      </c>
      <c r="B50" s="6" t="s">
        <v>35</v>
      </c>
      <c r="C50" s="7">
        <f>C51+C52+C53+C55</f>
        <v>1818900</v>
      </c>
      <c r="D50" s="7">
        <f t="shared" ref="D50" si="17">D51+D52+D53+D55</f>
        <v>987700</v>
      </c>
      <c r="E50" s="7">
        <f t="shared" si="0"/>
        <v>2806600</v>
      </c>
    </row>
    <row r="51" spans="1:5" ht="20.100000000000001" customHeight="1" x14ac:dyDescent="0.2">
      <c r="A51" s="47">
        <v>32211</v>
      </c>
      <c r="B51" s="34" t="s">
        <v>36</v>
      </c>
      <c r="C51" s="35">
        <v>539350</v>
      </c>
      <c r="D51" s="35">
        <v>410650</v>
      </c>
      <c r="E51" s="35">
        <f t="shared" si="0"/>
        <v>950000</v>
      </c>
    </row>
    <row r="52" spans="1:5" ht="20.100000000000001" customHeight="1" x14ac:dyDescent="0.2">
      <c r="A52" s="47">
        <v>32212</v>
      </c>
      <c r="B52" s="34" t="s">
        <v>179</v>
      </c>
      <c r="C52" s="35">
        <v>65000</v>
      </c>
      <c r="D52" s="35">
        <v>-30000</v>
      </c>
      <c r="E52" s="35">
        <f t="shared" si="0"/>
        <v>35000</v>
      </c>
    </row>
    <row r="53" spans="1:5" ht="20.100000000000001" customHeight="1" x14ac:dyDescent="0.2">
      <c r="A53" s="47">
        <v>32214</v>
      </c>
      <c r="B53" s="34" t="s">
        <v>37</v>
      </c>
      <c r="C53" s="35">
        <f>C54</f>
        <v>117250</v>
      </c>
      <c r="D53" s="35">
        <f t="shared" ref="D53" si="18">D54</f>
        <v>12750</v>
      </c>
      <c r="E53" s="35">
        <f t="shared" si="0"/>
        <v>130000</v>
      </c>
    </row>
    <row r="54" spans="1:5" ht="20.100000000000001" customHeight="1" x14ac:dyDescent="0.2">
      <c r="A54" s="45">
        <v>3221416</v>
      </c>
      <c r="B54" s="3" t="s">
        <v>38</v>
      </c>
      <c r="C54" s="8">
        <v>117250</v>
      </c>
      <c r="D54" s="4">
        <v>12750</v>
      </c>
      <c r="E54" s="4">
        <f t="shared" si="0"/>
        <v>130000</v>
      </c>
    </row>
    <row r="55" spans="1:5" ht="20.100000000000001" customHeight="1" x14ac:dyDescent="0.2">
      <c r="A55" s="47">
        <v>32216</v>
      </c>
      <c r="B55" s="34" t="s">
        <v>39</v>
      </c>
      <c r="C55" s="35">
        <f>SUM(C56:C57)</f>
        <v>1097300</v>
      </c>
      <c r="D55" s="35">
        <f t="shared" ref="D55" si="19">SUM(D56:D57)</f>
        <v>594300</v>
      </c>
      <c r="E55" s="35">
        <f t="shared" si="0"/>
        <v>1691600</v>
      </c>
    </row>
    <row r="56" spans="1:5" ht="20.100000000000001" customHeight="1" x14ac:dyDescent="0.2">
      <c r="A56" s="45">
        <v>3221614</v>
      </c>
      <c r="B56" s="3" t="s">
        <v>40</v>
      </c>
      <c r="C56" s="4">
        <v>797300</v>
      </c>
      <c r="D56" s="4">
        <v>552700</v>
      </c>
      <c r="E56" s="4">
        <f t="shared" si="0"/>
        <v>1350000</v>
      </c>
    </row>
    <row r="57" spans="1:5" ht="20.100000000000001" customHeight="1" x14ac:dyDescent="0.2">
      <c r="A57" s="45">
        <v>3221615</v>
      </c>
      <c r="B57" s="3" t="s">
        <v>41</v>
      </c>
      <c r="C57" s="4">
        <v>300000</v>
      </c>
      <c r="D57" s="4">
        <v>41600</v>
      </c>
      <c r="E57" s="4">
        <f t="shared" si="0"/>
        <v>341600</v>
      </c>
    </row>
    <row r="58" spans="1:5" ht="20.100000000000001" customHeight="1" x14ac:dyDescent="0.2">
      <c r="A58" s="44">
        <v>3222</v>
      </c>
      <c r="B58" s="6" t="s">
        <v>42</v>
      </c>
      <c r="C58" s="7">
        <f>C59+C80</f>
        <v>50023007</v>
      </c>
      <c r="D58" s="7">
        <f t="shared" ref="D58" si="20">D59+D80</f>
        <v>12999068</v>
      </c>
      <c r="E58" s="7">
        <f t="shared" si="0"/>
        <v>63022075</v>
      </c>
    </row>
    <row r="59" spans="1:5" ht="20.100000000000001" customHeight="1" x14ac:dyDescent="0.2">
      <c r="A59" s="47">
        <v>32221</v>
      </c>
      <c r="B59" s="34" t="s">
        <v>43</v>
      </c>
      <c r="C59" s="35">
        <f>SUM(C60:C79)</f>
        <v>49723007</v>
      </c>
      <c r="D59" s="35">
        <f t="shared" ref="D59" si="21">SUM(D60:D79)</f>
        <v>13074068</v>
      </c>
      <c r="E59" s="35">
        <f t="shared" si="0"/>
        <v>62797075</v>
      </c>
    </row>
    <row r="60" spans="1:5" ht="20.100000000000001" customHeight="1" x14ac:dyDescent="0.2">
      <c r="A60" s="45">
        <v>3222101</v>
      </c>
      <c r="B60" s="3" t="s">
        <v>44</v>
      </c>
      <c r="C60" s="4">
        <v>0</v>
      </c>
      <c r="D60" s="4">
        <v>0</v>
      </c>
      <c r="E60" s="4">
        <f t="shared" si="0"/>
        <v>0</v>
      </c>
    </row>
    <row r="61" spans="1:5" ht="20.100000000000001" customHeight="1" x14ac:dyDescent="0.2">
      <c r="A61" s="45">
        <v>3222102</v>
      </c>
      <c r="B61" s="3" t="s">
        <v>45</v>
      </c>
      <c r="C61" s="4">
        <v>1528700</v>
      </c>
      <c r="D61" s="4">
        <v>50</v>
      </c>
      <c r="E61" s="4">
        <f t="shared" si="0"/>
        <v>1528750</v>
      </c>
    </row>
    <row r="62" spans="1:5" ht="20.100000000000001" customHeight="1" x14ac:dyDescent="0.2">
      <c r="A62" s="45">
        <v>3222103</v>
      </c>
      <c r="B62" s="3" t="s">
        <v>46</v>
      </c>
      <c r="C62" s="4">
        <v>330000</v>
      </c>
      <c r="D62" s="4">
        <v>140000</v>
      </c>
      <c r="E62" s="4">
        <f t="shared" si="0"/>
        <v>470000</v>
      </c>
    </row>
    <row r="63" spans="1:5" ht="20.100000000000001" customHeight="1" x14ac:dyDescent="0.2">
      <c r="A63" s="45">
        <v>3222104</v>
      </c>
      <c r="B63" s="3" t="s">
        <v>48</v>
      </c>
      <c r="C63" s="4">
        <v>212500</v>
      </c>
      <c r="D63" s="4">
        <v>36875</v>
      </c>
      <c r="E63" s="4">
        <f t="shared" si="0"/>
        <v>249375</v>
      </c>
    </row>
    <row r="64" spans="1:5" ht="20.100000000000001" customHeight="1" x14ac:dyDescent="0.2">
      <c r="A64" s="45">
        <v>3222105</v>
      </c>
      <c r="B64" s="3" t="s">
        <v>180</v>
      </c>
      <c r="C64" s="4">
        <v>2326250</v>
      </c>
      <c r="D64" s="4">
        <v>371250</v>
      </c>
      <c r="E64" s="4">
        <f t="shared" si="0"/>
        <v>2697500</v>
      </c>
    </row>
    <row r="65" spans="1:5" ht="20.100000000000001" customHeight="1" x14ac:dyDescent="0.2">
      <c r="A65" s="45">
        <v>3222106</v>
      </c>
      <c r="B65" s="3" t="s">
        <v>181</v>
      </c>
      <c r="C65" s="4">
        <v>1378157</v>
      </c>
      <c r="D65" s="4">
        <v>-5407</v>
      </c>
      <c r="E65" s="4">
        <f t="shared" si="0"/>
        <v>1372750</v>
      </c>
    </row>
    <row r="66" spans="1:5" ht="20.100000000000001" customHeight="1" x14ac:dyDescent="0.2">
      <c r="A66" s="45">
        <v>3222107</v>
      </c>
      <c r="B66" s="3" t="s">
        <v>49</v>
      </c>
      <c r="C66" s="4">
        <v>31200</v>
      </c>
      <c r="D66" s="4">
        <v>50</v>
      </c>
      <c r="E66" s="4">
        <f t="shared" si="0"/>
        <v>31250</v>
      </c>
    </row>
    <row r="67" spans="1:5" ht="20.100000000000001" customHeight="1" x14ac:dyDescent="0.2">
      <c r="A67" s="45">
        <v>3222108</v>
      </c>
      <c r="B67" s="3" t="s">
        <v>50</v>
      </c>
      <c r="C67" s="4">
        <v>207000</v>
      </c>
      <c r="D67" s="4">
        <v>-750</v>
      </c>
      <c r="E67" s="4">
        <f t="shared" si="0"/>
        <v>206250</v>
      </c>
    </row>
    <row r="68" spans="1:5" ht="20.100000000000001" customHeight="1" x14ac:dyDescent="0.2">
      <c r="A68" s="45">
        <v>3222109</v>
      </c>
      <c r="B68" s="3" t="s">
        <v>51</v>
      </c>
      <c r="C68" s="4">
        <v>210000</v>
      </c>
      <c r="D68" s="4">
        <v>-11000</v>
      </c>
      <c r="E68" s="4">
        <f t="shared" si="0"/>
        <v>199000</v>
      </c>
    </row>
    <row r="69" spans="1:5" ht="20.100000000000001" customHeight="1" x14ac:dyDescent="0.2">
      <c r="A69" s="45">
        <v>3222110</v>
      </c>
      <c r="B69" s="3" t="s">
        <v>182</v>
      </c>
      <c r="C69" s="4">
        <v>300000</v>
      </c>
      <c r="D69" s="4">
        <v>0</v>
      </c>
      <c r="E69" s="4">
        <f t="shared" si="0"/>
        <v>300000</v>
      </c>
    </row>
    <row r="70" spans="1:5" ht="20.100000000000001" customHeight="1" x14ac:dyDescent="0.2">
      <c r="A70" s="45">
        <v>3222111</v>
      </c>
      <c r="B70" s="3" t="s">
        <v>52</v>
      </c>
      <c r="C70" s="4">
        <v>5387500</v>
      </c>
      <c r="D70" s="4">
        <v>375000</v>
      </c>
      <c r="E70" s="4">
        <f t="shared" ref="E70:E133" si="22">C70+D70</f>
        <v>5762500</v>
      </c>
    </row>
    <row r="71" spans="1:5" ht="20.100000000000001" customHeight="1" x14ac:dyDescent="0.2">
      <c r="A71" s="45">
        <v>3222112</v>
      </c>
      <c r="B71" s="3" t="s">
        <v>142</v>
      </c>
      <c r="C71" s="4">
        <v>99000</v>
      </c>
      <c r="D71" s="4">
        <v>4700</v>
      </c>
      <c r="E71" s="4">
        <f t="shared" si="22"/>
        <v>103700</v>
      </c>
    </row>
    <row r="72" spans="1:5" ht="20.100000000000001" customHeight="1" x14ac:dyDescent="0.2">
      <c r="A72" s="45">
        <v>3222120</v>
      </c>
      <c r="B72" s="3" t="s">
        <v>53</v>
      </c>
      <c r="C72" s="4">
        <v>145000</v>
      </c>
      <c r="D72" s="4">
        <v>0</v>
      </c>
      <c r="E72" s="4">
        <f t="shared" si="22"/>
        <v>145000</v>
      </c>
    </row>
    <row r="73" spans="1:5" ht="20.100000000000001" customHeight="1" x14ac:dyDescent="0.2">
      <c r="A73" s="45">
        <v>3222133</v>
      </c>
      <c r="B73" s="3" t="s">
        <v>183</v>
      </c>
      <c r="C73" s="4">
        <v>34842500</v>
      </c>
      <c r="D73" s="4">
        <v>8657500</v>
      </c>
      <c r="E73" s="4">
        <f t="shared" si="22"/>
        <v>43500000</v>
      </c>
    </row>
    <row r="74" spans="1:5" ht="20.100000000000001" customHeight="1" x14ac:dyDescent="0.2">
      <c r="A74" s="45">
        <v>3222135</v>
      </c>
      <c r="B74" s="3" t="s">
        <v>184</v>
      </c>
      <c r="C74" s="4">
        <v>225000</v>
      </c>
      <c r="D74" s="4">
        <v>0</v>
      </c>
      <c r="E74" s="4">
        <f t="shared" si="22"/>
        <v>225000</v>
      </c>
    </row>
    <row r="75" spans="1:5" ht="20.100000000000001" customHeight="1" x14ac:dyDescent="0.2">
      <c r="A75" s="45">
        <v>3222137</v>
      </c>
      <c r="B75" s="3" t="s">
        <v>54</v>
      </c>
      <c r="C75" s="4">
        <v>175000</v>
      </c>
      <c r="D75" s="4">
        <v>0</v>
      </c>
      <c r="E75" s="4">
        <f t="shared" si="22"/>
        <v>175000</v>
      </c>
    </row>
    <row r="76" spans="1:5" ht="20.100000000000001" customHeight="1" x14ac:dyDescent="0.2">
      <c r="A76" s="45">
        <v>3222138</v>
      </c>
      <c r="B76" s="3" t="s">
        <v>185</v>
      </c>
      <c r="C76" s="4">
        <v>293000</v>
      </c>
      <c r="D76" s="4">
        <v>12000</v>
      </c>
      <c r="E76" s="4">
        <f t="shared" si="22"/>
        <v>305000</v>
      </c>
    </row>
    <row r="77" spans="1:5" ht="20.100000000000001" customHeight="1" x14ac:dyDescent="0.2">
      <c r="A77" s="45">
        <v>3222139</v>
      </c>
      <c r="B77" s="3" t="s">
        <v>55</v>
      </c>
      <c r="C77" s="4">
        <v>906200</v>
      </c>
      <c r="D77" s="4">
        <v>3593800</v>
      </c>
      <c r="E77" s="4">
        <f t="shared" si="22"/>
        <v>4500000</v>
      </c>
    </row>
    <row r="78" spans="1:5" ht="20.100000000000001" customHeight="1" x14ac:dyDescent="0.2">
      <c r="A78" s="45">
        <v>3222140</v>
      </c>
      <c r="B78" s="3" t="s">
        <v>248</v>
      </c>
      <c r="C78" s="4">
        <v>550000</v>
      </c>
      <c r="D78" s="4">
        <v>-300000</v>
      </c>
      <c r="E78" s="4">
        <f t="shared" si="22"/>
        <v>250000</v>
      </c>
    </row>
    <row r="79" spans="1:5" ht="20.100000000000001" customHeight="1" x14ac:dyDescent="0.2">
      <c r="A79" s="45">
        <v>3222141</v>
      </c>
      <c r="B79" s="3" t="s">
        <v>47</v>
      </c>
      <c r="C79" s="4">
        <v>576000</v>
      </c>
      <c r="D79" s="4">
        <v>200000</v>
      </c>
      <c r="E79" s="4">
        <f t="shared" si="22"/>
        <v>776000</v>
      </c>
    </row>
    <row r="80" spans="1:5" ht="20.100000000000001" customHeight="1" x14ac:dyDescent="0.2">
      <c r="A80" s="47">
        <v>32229</v>
      </c>
      <c r="B80" s="34" t="s">
        <v>56</v>
      </c>
      <c r="C80" s="35">
        <f>C81</f>
        <v>300000</v>
      </c>
      <c r="D80" s="35">
        <f t="shared" ref="D80" si="23">D81</f>
        <v>-75000</v>
      </c>
      <c r="E80" s="35">
        <f t="shared" si="22"/>
        <v>225000</v>
      </c>
    </row>
    <row r="81" spans="1:8" ht="20.100000000000001" customHeight="1" x14ac:dyDescent="0.2">
      <c r="A81" s="45">
        <v>3222921</v>
      </c>
      <c r="B81" s="3" t="s">
        <v>57</v>
      </c>
      <c r="C81" s="4">
        <v>300000</v>
      </c>
      <c r="D81" s="4">
        <v>-75000</v>
      </c>
      <c r="E81" s="4">
        <f t="shared" si="22"/>
        <v>225000</v>
      </c>
    </row>
    <row r="82" spans="1:8" ht="20.100000000000001" customHeight="1" x14ac:dyDescent="0.2">
      <c r="A82" s="44">
        <v>3223</v>
      </c>
      <c r="B82" s="6" t="s">
        <v>58</v>
      </c>
      <c r="C82" s="7">
        <f>SUM(C83:C86)</f>
        <v>1899800</v>
      </c>
      <c r="D82" s="7">
        <f t="shared" ref="D82" si="24">SUM(D83:D86)</f>
        <v>428600</v>
      </c>
      <c r="E82" s="7">
        <f t="shared" si="22"/>
        <v>2328400</v>
      </c>
    </row>
    <row r="83" spans="1:8" ht="20.100000000000001" customHeight="1" x14ac:dyDescent="0.2">
      <c r="A83" s="45">
        <v>32231</v>
      </c>
      <c r="B83" s="3" t="s">
        <v>59</v>
      </c>
      <c r="C83" s="4">
        <v>750400</v>
      </c>
      <c r="D83" s="4">
        <v>374600</v>
      </c>
      <c r="E83" s="4">
        <f t="shared" si="22"/>
        <v>1125000</v>
      </c>
    </row>
    <row r="84" spans="1:8" ht="20.100000000000001" customHeight="1" x14ac:dyDescent="0.2">
      <c r="A84" s="45">
        <v>32232</v>
      </c>
      <c r="B84" s="3" t="s">
        <v>60</v>
      </c>
      <c r="C84" s="8">
        <v>12000</v>
      </c>
      <c r="D84" s="8">
        <v>8000</v>
      </c>
      <c r="E84" s="8">
        <f t="shared" si="22"/>
        <v>20000</v>
      </c>
    </row>
    <row r="85" spans="1:8" ht="20.100000000000001" customHeight="1" x14ac:dyDescent="0.2">
      <c r="A85" s="45">
        <v>32233</v>
      </c>
      <c r="B85" s="3" t="s">
        <v>61</v>
      </c>
      <c r="C85" s="4">
        <v>691800</v>
      </c>
      <c r="D85" s="4">
        <v>28000</v>
      </c>
      <c r="E85" s="4">
        <f t="shared" si="22"/>
        <v>719800</v>
      </c>
    </row>
    <row r="86" spans="1:8" ht="20.100000000000001" customHeight="1" x14ac:dyDescent="0.2">
      <c r="A86" s="45">
        <v>32234</v>
      </c>
      <c r="B86" s="3" t="s">
        <v>62</v>
      </c>
      <c r="C86" s="4">
        <v>445600</v>
      </c>
      <c r="D86" s="4">
        <v>18000</v>
      </c>
      <c r="E86" s="4">
        <f t="shared" si="22"/>
        <v>463600</v>
      </c>
    </row>
    <row r="87" spans="1:8" ht="20.100000000000001" customHeight="1" x14ac:dyDescent="0.2">
      <c r="A87" s="44">
        <v>3224</v>
      </c>
      <c r="B87" s="6" t="s">
        <v>186</v>
      </c>
      <c r="C87" s="7">
        <f>SUM(C88:C89)</f>
        <v>1284150</v>
      </c>
      <c r="D87" s="7">
        <f t="shared" ref="D87" si="25">SUM(D88:D89)</f>
        <v>456965</v>
      </c>
      <c r="E87" s="7">
        <f t="shared" si="22"/>
        <v>1741115</v>
      </c>
    </row>
    <row r="88" spans="1:8" s="56" customFormat="1" ht="20.100000000000001" customHeight="1" x14ac:dyDescent="0.2">
      <c r="A88" s="46">
        <v>32242</v>
      </c>
      <c r="B88" s="9" t="s">
        <v>187</v>
      </c>
      <c r="C88" s="8">
        <v>1120150</v>
      </c>
      <c r="D88" s="8">
        <v>450165</v>
      </c>
      <c r="E88" s="8">
        <f t="shared" si="22"/>
        <v>1570315</v>
      </c>
      <c r="G88" s="66"/>
      <c r="H88" s="61"/>
    </row>
    <row r="89" spans="1:8" ht="20.100000000000001" customHeight="1" x14ac:dyDescent="0.2">
      <c r="A89" s="45">
        <v>32244</v>
      </c>
      <c r="B89" s="3" t="s">
        <v>188</v>
      </c>
      <c r="C89" s="4">
        <v>164000</v>
      </c>
      <c r="D89" s="4">
        <v>6800</v>
      </c>
      <c r="E89" s="4">
        <f t="shared" si="22"/>
        <v>170800</v>
      </c>
    </row>
    <row r="90" spans="1:8" ht="20.100000000000001" customHeight="1" x14ac:dyDescent="0.2">
      <c r="A90" s="44">
        <v>3225</v>
      </c>
      <c r="B90" s="6" t="s">
        <v>63</v>
      </c>
      <c r="C90" s="7">
        <f>SUM(C91:C92)</f>
        <v>222800</v>
      </c>
      <c r="D90" s="7">
        <f t="shared" ref="D90" si="26">SUM(D91:D92)</f>
        <v>9000</v>
      </c>
      <c r="E90" s="7">
        <f t="shared" si="22"/>
        <v>231800</v>
      </c>
    </row>
    <row r="91" spans="1:8" ht="20.100000000000001" customHeight="1" x14ac:dyDescent="0.2">
      <c r="A91" s="45">
        <v>32251</v>
      </c>
      <c r="B91" s="3" t="s">
        <v>64</v>
      </c>
      <c r="C91" s="4">
        <v>222800</v>
      </c>
      <c r="D91" s="4">
        <v>9000</v>
      </c>
      <c r="E91" s="4">
        <f t="shared" si="22"/>
        <v>231800</v>
      </c>
    </row>
    <row r="92" spans="1:8" ht="20.100000000000001" customHeight="1" x14ac:dyDescent="0.2">
      <c r="A92" s="45">
        <v>32252</v>
      </c>
      <c r="B92" s="3" t="s">
        <v>65</v>
      </c>
      <c r="C92" s="4">
        <v>0</v>
      </c>
      <c r="D92" s="4">
        <v>0</v>
      </c>
      <c r="E92" s="4">
        <f t="shared" si="22"/>
        <v>0</v>
      </c>
    </row>
    <row r="93" spans="1:8" ht="20.100000000000001" customHeight="1" x14ac:dyDescent="0.2">
      <c r="A93" s="44">
        <v>3227</v>
      </c>
      <c r="B93" s="6" t="s">
        <v>66</v>
      </c>
      <c r="C93" s="7">
        <f>C94</f>
        <v>363500</v>
      </c>
      <c r="D93" s="7">
        <f t="shared" ref="D93" si="27">D94</f>
        <v>536500</v>
      </c>
      <c r="E93" s="7">
        <f t="shared" si="22"/>
        <v>900000</v>
      </c>
    </row>
    <row r="94" spans="1:8" ht="20.100000000000001" customHeight="1" x14ac:dyDescent="0.2">
      <c r="A94" s="45">
        <v>32271</v>
      </c>
      <c r="B94" s="3" t="s">
        <v>66</v>
      </c>
      <c r="C94" s="4">
        <v>363500</v>
      </c>
      <c r="D94" s="4">
        <v>536500</v>
      </c>
      <c r="E94" s="4">
        <f t="shared" si="22"/>
        <v>900000</v>
      </c>
    </row>
    <row r="95" spans="1:8" ht="20.100000000000001" customHeight="1" x14ac:dyDescent="0.2">
      <c r="A95" s="43">
        <v>323</v>
      </c>
      <c r="B95" s="13" t="s">
        <v>67</v>
      </c>
      <c r="C95" s="14">
        <f>C96+C100+C114+C116+C126+C132+C140+C153+C157</f>
        <v>17264577</v>
      </c>
      <c r="D95" s="14">
        <f t="shared" ref="D95" si="28">D96+D100+D114+D116+D126+D132+D140+D153+D157</f>
        <v>3372793</v>
      </c>
      <c r="E95" s="14">
        <f t="shared" si="22"/>
        <v>20637370</v>
      </c>
    </row>
    <row r="96" spans="1:8" ht="20.100000000000001" customHeight="1" x14ac:dyDescent="0.2">
      <c r="A96" s="44">
        <v>3231</v>
      </c>
      <c r="B96" s="6" t="s">
        <v>68</v>
      </c>
      <c r="C96" s="7">
        <f>SUM(C97:C99)</f>
        <v>1281500</v>
      </c>
      <c r="D96" s="7">
        <f t="shared" ref="D96" si="29">SUM(D97:D99)</f>
        <v>149210</v>
      </c>
      <c r="E96" s="7">
        <f t="shared" si="22"/>
        <v>1430710</v>
      </c>
    </row>
    <row r="97" spans="1:5" ht="20.100000000000001" customHeight="1" x14ac:dyDescent="0.2">
      <c r="A97" s="45">
        <v>32311</v>
      </c>
      <c r="B97" s="3" t="s">
        <v>69</v>
      </c>
      <c r="C97" s="4">
        <v>820700</v>
      </c>
      <c r="D97" s="4">
        <v>129300</v>
      </c>
      <c r="E97" s="4">
        <f t="shared" si="22"/>
        <v>950000</v>
      </c>
    </row>
    <row r="98" spans="1:5" ht="20.100000000000001" customHeight="1" x14ac:dyDescent="0.2">
      <c r="A98" s="45">
        <v>32313</v>
      </c>
      <c r="B98" s="3" t="s">
        <v>189</v>
      </c>
      <c r="C98" s="4">
        <v>460800</v>
      </c>
      <c r="D98" s="4">
        <v>18660</v>
      </c>
      <c r="E98" s="4">
        <f t="shared" si="22"/>
        <v>479460</v>
      </c>
    </row>
    <row r="99" spans="1:5" ht="20.100000000000001" customHeight="1" x14ac:dyDescent="0.2">
      <c r="A99" s="45">
        <v>32314</v>
      </c>
      <c r="B99" s="3" t="s">
        <v>70</v>
      </c>
      <c r="C99" s="8">
        <v>0</v>
      </c>
      <c r="D99" s="8">
        <v>1250</v>
      </c>
      <c r="E99" s="8">
        <f t="shared" si="22"/>
        <v>1250</v>
      </c>
    </row>
    <row r="100" spans="1:5" ht="20.100000000000001" customHeight="1" x14ac:dyDescent="0.2">
      <c r="A100" s="44">
        <v>3232</v>
      </c>
      <c r="B100" s="6" t="s">
        <v>71</v>
      </c>
      <c r="C100" s="7">
        <f>C101+C105+C109+C112</f>
        <v>2202400</v>
      </c>
      <c r="D100" s="7">
        <f t="shared" ref="D100" si="30">D101+D105+D109+D112</f>
        <v>419800</v>
      </c>
      <c r="E100" s="7">
        <f t="shared" si="22"/>
        <v>2622200</v>
      </c>
    </row>
    <row r="101" spans="1:5" ht="20.100000000000001" customHeight="1" x14ac:dyDescent="0.2">
      <c r="A101" s="47">
        <v>32321</v>
      </c>
      <c r="B101" s="34" t="s">
        <v>190</v>
      </c>
      <c r="C101" s="35">
        <f>SUM(C102:C104)</f>
        <v>117300</v>
      </c>
      <c r="D101" s="35">
        <f t="shared" ref="D101" si="31">SUM(D102:D104)</f>
        <v>624700</v>
      </c>
      <c r="E101" s="35">
        <f t="shared" si="22"/>
        <v>742000</v>
      </c>
    </row>
    <row r="102" spans="1:5" ht="20.100000000000001" customHeight="1" x14ac:dyDescent="0.2">
      <c r="A102" s="45">
        <v>323210</v>
      </c>
      <c r="B102" s="3" t="s">
        <v>191</v>
      </c>
      <c r="C102" s="4">
        <v>117300</v>
      </c>
      <c r="D102" s="4">
        <v>4700</v>
      </c>
      <c r="E102" s="4">
        <f t="shared" si="22"/>
        <v>122000</v>
      </c>
    </row>
    <row r="103" spans="1:5" ht="20.100000000000001" customHeight="1" x14ac:dyDescent="0.2">
      <c r="A103" s="45">
        <v>3232101</v>
      </c>
      <c r="B103" s="3" t="s">
        <v>192</v>
      </c>
      <c r="C103" s="4">
        <v>0</v>
      </c>
      <c r="D103" s="4">
        <v>0</v>
      </c>
      <c r="E103" s="4">
        <f t="shared" si="22"/>
        <v>0</v>
      </c>
    </row>
    <row r="104" spans="1:5" ht="20.100000000000001" customHeight="1" x14ac:dyDescent="0.2">
      <c r="A104" s="45">
        <v>323211</v>
      </c>
      <c r="B104" s="3" t="s">
        <v>193</v>
      </c>
      <c r="C104" s="4">
        <v>0</v>
      </c>
      <c r="D104" s="4">
        <v>620000</v>
      </c>
      <c r="E104" s="4">
        <f t="shared" si="22"/>
        <v>620000</v>
      </c>
    </row>
    <row r="105" spans="1:5" ht="20.100000000000001" customHeight="1" x14ac:dyDescent="0.2">
      <c r="A105" s="47">
        <v>32322</v>
      </c>
      <c r="B105" s="34" t="s">
        <v>194</v>
      </c>
      <c r="C105" s="35">
        <f>SUM(C106:C108)</f>
        <v>1764650</v>
      </c>
      <c r="D105" s="35">
        <f t="shared" ref="D105" si="32">SUM(D106:D108)</f>
        <v>-213850</v>
      </c>
      <c r="E105" s="35">
        <f t="shared" si="22"/>
        <v>1550800</v>
      </c>
    </row>
    <row r="106" spans="1:5" ht="20.100000000000001" customHeight="1" x14ac:dyDescent="0.2">
      <c r="A106" s="45">
        <v>323220</v>
      </c>
      <c r="B106" s="3" t="s">
        <v>195</v>
      </c>
      <c r="C106" s="4">
        <v>1366000</v>
      </c>
      <c r="D106" s="4">
        <v>-66000</v>
      </c>
      <c r="E106" s="4">
        <f t="shared" si="22"/>
        <v>1300000</v>
      </c>
    </row>
    <row r="107" spans="1:5" ht="20.100000000000001" customHeight="1" x14ac:dyDescent="0.2">
      <c r="A107" s="45">
        <v>323221</v>
      </c>
      <c r="B107" s="3" t="s">
        <v>243</v>
      </c>
      <c r="C107" s="4">
        <v>398650</v>
      </c>
      <c r="D107" s="4">
        <v>-398650</v>
      </c>
      <c r="E107" s="4">
        <f t="shared" si="22"/>
        <v>0</v>
      </c>
    </row>
    <row r="108" spans="1:5" ht="20.100000000000001" customHeight="1" x14ac:dyDescent="0.2">
      <c r="A108" s="45">
        <v>323222</v>
      </c>
      <c r="B108" s="3" t="s">
        <v>196</v>
      </c>
      <c r="C108" s="4">
        <v>0</v>
      </c>
      <c r="D108" s="4">
        <v>250800</v>
      </c>
      <c r="E108" s="4">
        <f t="shared" si="22"/>
        <v>250800</v>
      </c>
    </row>
    <row r="109" spans="1:5" ht="20.100000000000001" customHeight="1" x14ac:dyDescent="0.2">
      <c r="A109" s="47">
        <v>32323</v>
      </c>
      <c r="B109" s="34" t="s">
        <v>197</v>
      </c>
      <c r="C109" s="35">
        <f>SUM(C110:C111)</f>
        <v>316450</v>
      </c>
      <c r="D109" s="35">
        <f t="shared" ref="D109" si="33">SUM(D110:D111)</f>
        <v>12950</v>
      </c>
      <c r="E109" s="35">
        <f t="shared" si="22"/>
        <v>329400</v>
      </c>
    </row>
    <row r="110" spans="1:5" ht="20.100000000000001" customHeight="1" x14ac:dyDescent="0.2">
      <c r="A110" s="45">
        <v>323230</v>
      </c>
      <c r="B110" s="3" t="s">
        <v>198</v>
      </c>
      <c r="C110" s="4">
        <v>293000</v>
      </c>
      <c r="D110" s="4">
        <v>12000</v>
      </c>
      <c r="E110" s="4">
        <f t="shared" si="22"/>
        <v>305000</v>
      </c>
    </row>
    <row r="111" spans="1:5" ht="20.100000000000001" customHeight="1" x14ac:dyDescent="0.2">
      <c r="A111" s="45">
        <v>323231</v>
      </c>
      <c r="B111" s="3" t="s">
        <v>199</v>
      </c>
      <c r="C111" s="4">
        <v>23450</v>
      </c>
      <c r="D111" s="4">
        <v>950</v>
      </c>
      <c r="E111" s="4">
        <f t="shared" si="22"/>
        <v>24400</v>
      </c>
    </row>
    <row r="112" spans="1:5" ht="20.100000000000001" customHeight="1" x14ac:dyDescent="0.2">
      <c r="A112" s="47">
        <v>32329</v>
      </c>
      <c r="B112" s="34" t="s">
        <v>149</v>
      </c>
      <c r="C112" s="35">
        <f>C113</f>
        <v>4000</v>
      </c>
      <c r="D112" s="35">
        <f t="shared" ref="D112" si="34">D113</f>
        <v>-4000</v>
      </c>
      <c r="E112" s="35">
        <f t="shared" si="22"/>
        <v>0</v>
      </c>
    </row>
    <row r="113" spans="1:8" ht="20.100000000000001" customHeight="1" x14ac:dyDescent="0.2">
      <c r="A113" s="45">
        <v>323290</v>
      </c>
      <c r="B113" s="3" t="s">
        <v>200</v>
      </c>
      <c r="C113" s="4">
        <v>4000</v>
      </c>
      <c r="D113" s="4">
        <v>-4000</v>
      </c>
      <c r="E113" s="4">
        <f t="shared" si="22"/>
        <v>0</v>
      </c>
    </row>
    <row r="114" spans="1:8" ht="20.100000000000001" customHeight="1" x14ac:dyDescent="0.2">
      <c r="A114" s="44">
        <v>3233</v>
      </c>
      <c r="B114" s="6" t="s">
        <v>72</v>
      </c>
      <c r="C114" s="7">
        <f>C115</f>
        <v>184000</v>
      </c>
      <c r="D114" s="7">
        <f t="shared" ref="D114" si="35">D115</f>
        <v>366000</v>
      </c>
      <c r="E114" s="7">
        <f t="shared" si="22"/>
        <v>550000</v>
      </c>
    </row>
    <row r="115" spans="1:8" ht="20.100000000000001" customHeight="1" x14ac:dyDescent="0.2">
      <c r="A115" s="45">
        <v>32339</v>
      </c>
      <c r="B115" s="9" t="s">
        <v>125</v>
      </c>
      <c r="C115" s="4">
        <v>184000</v>
      </c>
      <c r="D115" s="4">
        <v>366000</v>
      </c>
      <c r="E115" s="4">
        <f t="shared" si="22"/>
        <v>550000</v>
      </c>
    </row>
    <row r="116" spans="1:8" ht="20.100000000000001" customHeight="1" x14ac:dyDescent="0.2">
      <c r="A116" s="44">
        <v>3234</v>
      </c>
      <c r="B116" s="6" t="s">
        <v>73</v>
      </c>
      <c r="C116" s="7">
        <f>SUM(C117:C121)</f>
        <v>1995700</v>
      </c>
      <c r="D116" s="7">
        <f t="shared" ref="D116" si="36">SUM(D117:D121)</f>
        <v>231100</v>
      </c>
      <c r="E116" s="7">
        <f t="shared" si="22"/>
        <v>2226800</v>
      </c>
    </row>
    <row r="117" spans="1:8" ht="20.100000000000001" customHeight="1" x14ac:dyDescent="0.2">
      <c r="A117" s="45">
        <v>32341</v>
      </c>
      <c r="B117" s="3" t="s">
        <v>74</v>
      </c>
      <c r="C117" s="8">
        <v>154000</v>
      </c>
      <c r="D117" s="8">
        <v>1000</v>
      </c>
      <c r="E117" s="8">
        <f t="shared" si="22"/>
        <v>155000</v>
      </c>
    </row>
    <row r="118" spans="1:8" ht="20.100000000000001" customHeight="1" x14ac:dyDescent="0.2">
      <c r="A118" s="45">
        <v>32342</v>
      </c>
      <c r="B118" s="9" t="s">
        <v>75</v>
      </c>
      <c r="C118" s="8">
        <v>493000</v>
      </c>
      <c r="D118" s="8">
        <v>217000</v>
      </c>
      <c r="E118" s="8">
        <f t="shared" si="22"/>
        <v>710000</v>
      </c>
    </row>
    <row r="119" spans="1:8" ht="20.100000000000001" customHeight="1" x14ac:dyDescent="0.2">
      <c r="A119" s="45">
        <v>32344</v>
      </c>
      <c r="B119" s="3" t="s">
        <v>76</v>
      </c>
      <c r="C119" s="4">
        <v>17600</v>
      </c>
      <c r="D119" s="4">
        <v>700</v>
      </c>
      <c r="E119" s="4">
        <f t="shared" si="22"/>
        <v>18300</v>
      </c>
    </row>
    <row r="120" spans="1:8" ht="20.100000000000001" customHeight="1" x14ac:dyDescent="0.2">
      <c r="A120" s="45">
        <v>32347</v>
      </c>
      <c r="B120" s="3" t="s">
        <v>77</v>
      </c>
      <c r="C120" s="8">
        <v>12500</v>
      </c>
      <c r="D120" s="8">
        <v>7500</v>
      </c>
      <c r="E120" s="8">
        <f t="shared" si="22"/>
        <v>20000</v>
      </c>
    </row>
    <row r="121" spans="1:8" ht="20.100000000000001" customHeight="1" x14ac:dyDescent="0.2">
      <c r="A121" s="47">
        <v>32349</v>
      </c>
      <c r="B121" s="34" t="s">
        <v>201</v>
      </c>
      <c r="C121" s="35">
        <f>SUM(C122:C125)</f>
        <v>1318600</v>
      </c>
      <c r="D121" s="35">
        <f t="shared" ref="D121" si="37">SUM(D122:D125)</f>
        <v>4900</v>
      </c>
      <c r="E121" s="35">
        <f t="shared" si="22"/>
        <v>1323500</v>
      </c>
    </row>
    <row r="122" spans="1:8" ht="20.100000000000001" customHeight="1" x14ac:dyDescent="0.2">
      <c r="A122" s="45">
        <v>323490</v>
      </c>
      <c r="B122" s="3" t="s">
        <v>202</v>
      </c>
      <c r="C122" s="8">
        <v>1250000</v>
      </c>
      <c r="D122" s="8">
        <v>0</v>
      </c>
      <c r="E122" s="8">
        <f t="shared" si="22"/>
        <v>1250000</v>
      </c>
    </row>
    <row r="123" spans="1:8" ht="20.100000000000001" customHeight="1" x14ac:dyDescent="0.2">
      <c r="A123" s="45">
        <v>323492</v>
      </c>
      <c r="B123" s="3" t="s">
        <v>203</v>
      </c>
      <c r="C123" s="4">
        <v>58600</v>
      </c>
      <c r="D123" s="4">
        <v>2400</v>
      </c>
      <c r="E123" s="4">
        <f t="shared" si="22"/>
        <v>61000</v>
      </c>
    </row>
    <row r="124" spans="1:8" ht="20.100000000000001" customHeight="1" x14ac:dyDescent="0.2">
      <c r="A124" s="45">
        <v>323493</v>
      </c>
      <c r="B124" s="3" t="s">
        <v>204</v>
      </c>
      <c r="C124" s="8">
        <v>10000</v>
      </c>
      <c r="D124" s="8">
        <v>2500</v>
      </c>
      <c r="E124" s="8">
        <f t="shared" si="22"/>
        <v>12500</v>
      </c>
    </row>
    <row r="125" spans="1:8" s="56" customFormat="1" ht="20.100000000000001" customHeight="1" x14ac:dyDescent="0.2">
      <c r="A125" s="45">
        <v>323495</v>
      </c>
      <c r="B125" s="3" t="s">
        <v>205</v>
      </c>
      <c r="C125" s="8">
        <v>0</v>
      </c>
      <c r="D125" s="8">
        <v>0</v>
      </c>
      <c r="E125" s="8">
        <f t="shared" si="22"/>
        <v>0</v>
      </c>
      <c r="G125" s="66"/>
      <c r="H125" s="61"/>
    </row>
    <row r="126" spans="1:8" ht="20.100000000000001" customHeight="1" x14ac:dyDescent="0.2">
      <c r="A126" s="44">
        <v>3235</v>
      </c>
      <c r="B126" s="6" t="s">
        <v>110</v>
      </c>
      <c r="C126" s="7">
        <f>SUM(C127:C131)</f>
        <v>1322250</v>
      </c>
      <c r="D126" s="7">
        <f t="shared" ref="D126" si="38">SUM(D127:D131)</f>
        <v>1491870</v>
      </c>
      <c r="E126" s="7">
        <f t="shared" si="22"/>
        <v>2814120</v>
      </c>
    </row>
    <row r="127" spans="1:8" ht="20.100000000000001" customHeight="1" x14ac:dyDescent="0.2">
      <c r="A127" s="46" t="s">
        <v>271</v>
      </c>
      <c r="B127" s="9" t="s">
        <v>272</v>
      </c>
      <c r="C127" s="8">
        <v>100000</v>
      </c>
      <c r="D127" s="8">
        <v>1135000</v>
      </c>
      <c r="E127" s="8">
        <f t="shared" si="22"/>
        <v>1235000</v>
      </c>
    </row>
    <row r="128" spans="1:8" ht="20.100000000000001" customHeight="1" x14ac:dyDescent="0.2">
      <c r="A128" s="45">
        <v>32353</v>
      </c>
      <c r="B128" s="3" t="s">
        <v>206</v>
      </c>
      <c r="C128" s="4">
        <v>50000</v>
      </c>
      <c r="D128" s="4">
        <v>5000</v>
      </c>
      <c r="E128" s="4">
        <f t="shared" si="22"/>
        <v>55000</v>
      </c>
    </row>
    <row r="129" spans="1:5" ht="20.100000000000001" customHeight="1" x14ac:dyDescent="0.2">
      <c r="A129" s="45">
        <v>32354</v>
      </c>
      <c r="B129" s="9" t="s">
        <v>127</v>
      </c>
      <c r="C129" s="4">
        <v>596350</v>
      </c>
      <c r="D129" s="4">
        <v>53650</v>
      </c>
      <c r="E129" s="4">
        <f t="shared" si="22"/>
        <v>650000</v>
      </c>
    </row>
    <row r="130" spans="1:5" ht="20.100000000000001" customHeight="1" x14ac:dyDescent="0.2">
      <c r="A130" s="45">
        <v>32355</v>
      </c>
      <c r="B130" s="3" t="s">
        <v>277</v>
      </c>
      <c r="C130" s="4">
        <v>175900</v>
      </c>
      <c r="D130" s="4">
        <v>63220</v>
      </c>
      <c r="E130" s="4">
        <f t="shared" si="22"/>
        <v>239120</v>
      </c>
    </row>
    <row r="131" spans="1:5" ht="20.100000000000001" customHeight="1" x14ac:dyDescent="0.2">
      <c r="A131" s="45">
        <v>32359</v>
      </c>
      <c r="B131" s="3" t="s">
        <v>147</v>
      </c>
      <c r="C131" s="4">
        <v>400000</v>
      </c>
      <c r="D131" s="4">
        <v>235000</v>
      </c>
      <c r="E131" s="4">
        <f t="shared" si="22"/>
        <v>635000</v>
      </c>
    </row>
    <row r="132" spans="1:5" ht="20.100000000000001" customHeight="1" x14ac:dyDescent="0.2">
      <c r="A132" s="44">
        <v>3236</v>
      </c>
      <c r="B132" s="6" t="s">
        <v>78</v>
      </c>
      <c r="C132" s="7">
        <f>C133+C134+C138</f>
        <v>2764500</v>
      </c>
      <c r="D132" s="7">
        <f t="shared" ref="D132" si="39">D133+D134+D138</f>
        <v>-1207000</v>
      </c>
      <c r="E132" s="7">
        <f t="shared" si="22"/>
        <v>1557500</v>
      </c>
    </row>
    <row r="133" spans="1:5" ht="20.100000000000001" customHeight="1" x14ac:dyDescent="0.2">
      <c r="A133" s="47">
        <v>32361</v>
      </c>
      <c r="B133" s="34" t="s">
        <v>207</v>
      </c>
      <c r="C133" s="35">
        <v>26000</v>
      </c>
      <c r="D133" s="35">
        <v>-1000</v>
      </c>
      <c r="E133" s="35">
        <f t="shared" si="22"/>
        <v>25000</v>
      </c>
    </row>
    <row r="134" spans="1:5" ht="20.100000000000001" customHeight="1" x14ac:dyDescent="0.2">
      <c r="A134" s="47">
        <v>32363</v>
      </c>
      <c r="B134" s="34" t="s">
        <v>79</v>
      </c>
      <c r="C134" s="35">
        <f>SUM(C135:C137)</f>
        <v>2426000</v>
      </c>
      <c r="D134" s="35">
        <f t="shared" ref="D134" si="40">SUM(D135:D137)</f>
        <v>-1206000</v>
      </c>
      <c r="E134" s="35">
        <f t="shared" ref="E134:E196" si="41">C134+D134</f>
        <v>1220000</v>
      </c>
    </row>
    <row r="135" spans="1:5" ht="20.100000000000001" customHeight="1" x14ac:dyDescent="0.2">
      <c r="A135" s="45">
        <v>323630</v>
      </c>
      <c r="B135" s="36" t="s">
        <v>80</v>
      </c>
      <c r="C135" s="37">
        <v>1750000</v>
      </c>
      <c r="D135" s="37">
        <v>-1100000</v>
      </c>
      <c r="E135" s="37">
        <f t="shared" si="41"/>
        <v>650000</v>
      </c>
    </row>
    <row r="136" spans="1:5" ht="20.100000000000001" customHeight="1" x14ac:dyDescent="0.2">
      <c r="A136" s="45">
        <v>323631</v>
      </c>
      <c r="B136" s="3" t="s">
        <v>81</v>
      </c>
      <c r="C136" s="4">
        <v>206000</v>
      </c>
      <c r="D136" s="4">
        <v>94000</v>
      </c>
      <c r="E136" s="4">
        <f t="shared" si="41"/>
        <v>300000</v>
      </c>
    </row>
    <row r="137" spans="1:5" ht="20.100000000000001" customHeight="1" x14ac:dyDescent="0.2">
      <c r="A137" s="45">
        <v>323632</v>
      </c>
      <c r="B137" s="3" t="s">
        <v>249</v>
      </c>
      <c r="C137" s="4">
        <v>470000</v>
      </c>
      <c r="D137" s="4">
        <v>-200000</v>
      </c>
      <c r="E137" s="4">
        <f t="shared" si="41"/>
        <v>270000</v>
      </c>
    </row>
    <row r="138" spans="1:5" ht="20.100000000000001" customHeight="1" x14ac:dyDescent="0.2">
      <c r="A138" s="47">
        <v>32369</v>
      </c>
      <c r="B138" s="34" t="s">
        <v>208</v>
      </c>
      <c r="C138" s="35">
        <f>C139</f>
        <v>312500</v>
      </c>
      <c r="D138" s="35">
        <f t="shared" ref="D138" si="42">D139</f>
        <v>0</v>
      </c>
      <c r="E138" s="35">
        <f t="shared" si="41"/>
        <v>312500</v>
      </c>
    </row>
    <row r="139" spans="1:5" ht="20.100000000000001" customHeight="1" x14ac:dyDescent="0.2">
      <c r="A139" s="45">
        <v>323691</v>
      </c>
      <c r="B139" s="3" t="s">
        <v>82</v>
      </c>
      <c r="C139" s="4">
        <v>312500</v>
      </c>
      <c r="D139" s="4">
        <v>0</v>
      </c>
      <c r="E139" s="4">
        <f t="shared" si="41"/>
        <v>312500</v>
      </c>
    </row>
    <row r="140" spans="1:5" ht="20.100000000000001" customHeight="1" x14ac:dyDescent="0.2">
      <c r="A140" s="44">
        <v>3237</v>
      </c>
      <c r="B140" s="6" t="s">
        <v>83</v>
      </c>
      <c r="C140" s="7">
        <f>SUM(C141:C146)</f>
        <v>3570127</v>
      </c>
      <c r="D140" s="7">
        <f t="shared" ref="D140" si="43">SUM(D141:D146)</f>
        <v>459873</v>
      </c>
      <c r="E140" s="7">
        <f t="shared" si="41"/>
        <v>4030000</v>
      </c>
    </row>
    <row r="141" spans="1:5" ht="20.100000000000001" customHeight="1" x14ac:dyDescent="0.2">
      <c r="A141" s="45">
        <v>32371</v>
      </c>
      <c r="B141" s="3" t="s">
        <v>146</v>
      </c>
      <c r="C141" s="4">
        <v>0</v>
      </c>
      <c r="D141" s="4">
        <v>0</v>
      </c>
      <c r="E141" s="4">
        <f t="shared" si="41"/>
        <v>0</v>
      </c>
    </row>
    <row r="142" spans="1:5" ht="20.100000000000001" customHeight="1" x14ac:dyDescent="0.2">
      <c r="A142" s="45">
        <v>32372</v>
      </c>
      <c r="B142" s="3" t="s">
        <v>84</v>
      </c>
      <c r="C142" s="4">
        <v>1185000</v>
      </c>
      <c r="D142" s="4">
        <v>-535000</v>
      </c>
      <c r="E142" s="4">
        <f t="shared" si="41"/>
        <v>650000</v>
      </c>
    </row>
    <row r="143" spans="1:5" ht="20.100000000000001" customHeight="1" x14ac:dyDescent="0.2">
      <c r="A143" s="45">
        <v>32373</v>
      </c>
      <c r="B143" s="3" t="s">
        <v>85</v>
      </c>
      <c r="C143" s="4">
        <v>155000</v>
      </c>
      <c r="D143" s="4">
        <v>95000</v>
      </c>
      <c r="E143" s="4">
        <f t="shared" si="41"/>
        <v>250000</v>
      </c>
    </row>
    <row r="144" spans="1:5" ht="20.100000000000001" customHeight="1" x14ac:dyDescent="0.2">
      <c r="A144" s="45">
        <v>32376</v>
      </c>
      <c r="B144" s="3" t="s">
        <v>278</v>
      </c>
      <c r="C144" s="4">
        <v>75000</v>
      </c>
      <c r="D144" s="4">
        <v>-60000</v>
      </c>
      <c r="E144" s="4">
        <f t="shared" si="41"/>
        <v>15000</v>
      </c>
    </row>
    <row r="145" spans="1:9" ht="20.100000000000001" customHeight="1" x14ac:dyDescent="0.2">
      <c r="A145" s="45">
        <v>32377</v>
      </c>
      <c r="B145" s="3" t="s">
        <v>86</v>
      </c>
      <c r="C145" s="4">
        <v>1500000</v>
      </c>
      <c r="D145" s="4">
        <v>1130000</v>
      </c>
      <c r="E145" s="4">
        <f t="shared" si="41"/>
        <v>2630000</v>
      </c>
    </row>
    <row r="146" spans="1:9" ht="20.100000000000001" customHeight="1" x14ac:dyDescent="0.2">
      <c r="A146" s="47">
        <v>32379</v>
      </c>
      <c r="B146" s="34" t="s">
        <v>209</v>
      </c>
      <c r="C146" s="35">
        <f>SUM(C147:C152)</f>
        <v>655127</v>
      </c>
      <c r="D146" s="35">
        <f t="shared" ref="D146" si="44">SUM(D147:D152)</f>
        <v>-170127</v>
      </c>
      <c r="E146" s="35">
        <f t="shared" si="41"/>
        <v>485000</v>
      </c>
    </row>
    <row r="147" spans="1:9" ht="20.100000000000001" customHeight="1" x14ac:dyDescent="0.2">
      <c r="A147" s="45">
        <v>323791</v>
      </c>
      <c r="B147" s="3" t="s">
        <v>210</v>
      </c>
      <c r="C147" s="4">
        <v>0</v>
      </c>
      <c r="D147" s="4">
        <v>0</v>
      </c>
      <c r="E147" s="4">
        <f t="shared" si="41"/>
        <v>0</v>
      </c>
    </row>
    <row r="148" spans="1:9" ht="20.100000000000001" customHeight="1" x14ac:dyDescent="0.2">
      <c r="A148" s="45">
        <v>323792</v>
      </c>
      <c r="B148" s="3" t="s">
        <v>87</v>
      </c>
      <c r="C148" s="4">
        <v>200000</v>
      </c>
      <c r="D148" s="4">
        <v>-50000</v>
      </c>
      <c r="E148" s="4">
        <f t="shared" si="41"/>
        <v>150000</v>
      </c>
    </row>
    <row r="149" spans="1:9" ht="20.100000000000001" customHeight="1" x14ac:dyDescent="0.2">
      <c r="A149" s="45">
        <v>323793</v>
      </c>
      <c r="B149" s="3" t="s">
        <v>88</v>
      </c>
      <c r="C149" s="4">
        <v>42000</v>
      </c>
      <c r="D149" s="4">
        <v>58000</v>
      </c>
      <c r="E149" s="4">
        <f t="shared" si="41"/>
        <v>100000</v>
      </c>
    </row>
    <row r="150" spans="1:9" ht="20.100000000000001" customHeight="1" x14ac:dyDescent="0.2">
      <c r="A150" s="45">
        <v>323795</v>
      </c>
      <c r="B150" s="3" t="s">
        <v>89</v>
      </c>
      <c r="C150" s="4">
        <v>35000</v>
      </c>
      <c r="D150" s="4">
        <v>0</v>
      </c>
      <c r="E150" s="4">
        <f t="shared" si="41"/>
        <v>35000</v>
      </c>
    </row>
    <row r="151" spans="1:9" ht="20.100000000000001" customHeight="1" x14ac:dyDescent="0.2">
      <c r="A151" s="45">
        <v>323796</v>
      </c>
      <c r="B151" s="3" t="s">
        <v>211</v>
      </c>
      <c r="C151" s="4">
        <v>46900</v>
      </c>
      <c r="D151" s="4">
        <v>28100</v>
      </c>
      <c r="E151" s="4">
        <f t="shared" si="41"/>
        <v>75000</v>
      </c>
    </row>
    <row r="152" spans="1:9" ht="20.100000000000001" customHeight="1" x14ac:dyDescent="0.2">
      <c r="A152" s="45">
        <v>323799</v>
      </c>
      <c r="B152" s="3" t="s">
        <v>212</v>
      </c>
      <c r="C152" s="4">
        <v>331227</v>
      </c>
      <c r="D152" s="4">
        <v>-206227</v>
      </c>
      <c r="E152" s="4">
        <f t="shared" si="41"/>
        <v>125000</v>
      </c>
    </row>
    <row r="153" spans="1:9" ht="20.100000000000001" customHeight="1" x14ac:dyDescent="0.2">
      <c r="A153" s="44">
        <v>3238</v>
      </c>
      <c r="B153" s="6" t="s">
        <v>90</v>
      </c>
      <c r="C153" s="7">
        <f>SUM(C154:C156)</f>
        <v>1722900</v>
      </c>
      <c r="D153" s="7">
        <f t="shared" ref="D153" si="45">SUM(D154:D156)</f>
        <v>296100</v>
      </c>
      <c r="E153" s="7">
        <f t="shared" si="41"/>
        <v>2019000</v>
      </c>
    </row>
    <row r="154" spans="1:9" ht="20.100000000000001" customHeight="1" x14ac:dyDescent="0.2">
      <c r="A154" s="45">
        <v>32381</v>
      </c>
      <c r="B154" s="3" t="s">
        <v>213</v>
      </c>
      <c r="C154" s="4">
        <v>0</v>
      </c>
      <c r="D154" s="4">
        <v>0</v>
      </c>
      <c r="E154" s="4">
        <f t="shared" si="41"/>
        <v>0</v>
      </c>
    </row>
    <row r="155" spans="1:9" ht="20.100000000000001" customHeight="1" x14ac:dyDescent="0.2">
      <c r="A155" s="45">
        <v>32382</v>
      </c>
      <c r="B155" s="3" t="s">
        <v>91</v>
      </c>
      <c r="C155" s="4">
        <v>1253900</v>
      </c>
      <c r="D155" s="4">
        <v>296100</v>
      </c>
      <c r="E155" s="4">
        <f t="shared" si="41"/>
        <v>1550000</v>
      </c>
    </row>
    <row r="156" spans="1:9" ht="20.100000000000001" customHeight="1" x14ac:dyDescent="0.2">
      <c r="A156" s="45">
        <v>32389</v>
      </c>
      <c r="B156" s="3" t="s">
        <v>92</v>
      </c>
      <c r="C156" s="4">
        <v>469000</v>
      </c>
      <c r="D156" s="4">
        <v>0</v>
      </c>
      <c r="E156" s="4">
        <f t="shared" si="41"/>
        <v>469000</v>
      </c>
    </row>
    <row r="157" spans="1:9" ht="20.100000000000001" customHeight="1" x14ac:dyDescent="0.2">
      <c r="A157" s="44">
        <v>3239</v>
      </c>
      <c r="B157" s="6" t="s">
        <v>93</v>
      </c>
      <c r="C157" s="7">
        <f>SUM(C158:C162)</f>
        <v>2221200</v>
      </c>
      <c r="D157" s="7">
        <f t="shared" ref="D157" si="46">SUM(D158:D162)</f>
        <v>1165840</v>
      </c>
      <c r="E157" s="7">
        <f t="shared" si="41"/>
        <v>3387040</v>
      </c>
    </row>
    <row r="158" spans="1:9" ht="20.100000000000001" customHeight="1" x14ac:dyDescent="0.2">
      <c r="A158" s="46">
        <v>32391</v>
      </c>
      <c r="B158" s="9" t="s">
        <v>214</v>
      </c>
      <c r="C158" s="4">
        <v>228600</v>
      </c>
      <c r="D158" s="4">
        <v>9300</v>
      </c>
      <c r="E158" s="4">
        <f t="shared" si="41"/>
        <v>237900</v>
      </c>
    </row>
    <row r="159" spans="1:9" ht="20.100000000000001" customHeight="1" x14ac:dyDescent="0.2">
      <c r="A159" s="45">
        <v>32394</v>
      </c>
      <c r="B159" s="3" t="s">
        <v>94</v>
      </c>
      <c r="C159" s="4">
        <v>35000</v>
      </c>
      <c r="D159" s="4">
        <v>-5000</v>
      </c>
      <c r="E159" s="4">
        <f t="shared" si="41"/>
        <v>30000</v>
      </c>
    </row>
    <row r="160" spans="1:9" ht="20.100000000000001" customHeight="1" x14ac:dyDescent="0.2">
      <c r="A160" s="45">
        <v>32395</v>
      </c>
      <c r="B160" s="3" t="s">
        <v>95</v>
      </c>
      <c r="C160" s="4">
        <v>1260400</v>
      </c>
      <c r="D160" s="4">
        <v>142600</v>
      </c>
      <c r="E160" s="4">
        <f t="shared" si="41"/>
        <v>1403000</v>
      </c>
      <c r="I160" s="64"/>
    </row>
    <row r="161" spans="1:5" ht="20.100000000000001" customHeight="1" x14ac:dyDescent="0.2">
      <c r="A161" s="45">
        <v>32396</v>
      </c>
      <c r="B161" s="3" t="s">
        <v>96</v>
      </c>
      <c r="C161" s="4">
        <v>480000</v>
      </c>
      <c r="D161" s="4">
        <v>40940</v>
      </c>
      <c r="E161" s="4">
        <f t="shared" si="41"/>
        <v>520940</v>
      </c>
    </row>
    <row r="162" spans="1:5" ht="20.100000000000001" customHeight="1" x14ac:dyDescent="0.2">
      <c r="A162" s="45">
        <v>32399</v>
      </c>
      <c r="B162" s="9" t="s">
        <v>215</v>
      </c>
      <c r="C162" s="8">
        <v>217200</v>
      </c>
      <c r="D162" s="8">
        <v>978000</v>
      </c>
      <c r="E162" s="8">
        <f t="shared" si="41"/>
        <v>1195200</v>
      </c>
    </row>
    <row r="163" spans="1:5" ht="20.100000000000001" customHeight="1" x14ac:dyDescent="0.2">
      <c r="A163" s="43">
        <v>324</v>
      </c>
      <c r="B163" s="13" t="s">
        <v>123</v>
      </c>
      <c r="C163" s="14">
        <f>C164</f>
        <v>0</v>
      </c>
      <c r="D163" s="14">
        <f t="shared" ref="D163" si="47">D164</f>
        <v>0</v>
      </c>
      <c r="E163" s="14">
        <f t="shared" si="41"/>
        <v>0</v>
      </c>
    </row>
    <row r="164" spans="1:5" ht="20.100000000000001" customHeight="1" x14ac:dyDescent="0.2">
      <c r="A164" s="44">
        <v>3241</v>
      </c>
      <c r="B164" s="6" t="s">
        <v>123</v>
      </c>
      <c r="C164" s="7">
        <f>SUM(C165:C166)</f>
        <v>0</v>
      </c>
      <c r="D164" s="7">
        <f>SUM(D165:D166)</f>
        <v>0</v>
      </c>
      <c r="E164" s="7">
        <f t="shared" si="41"/>
        <v>0</v>
      </c>
    </row>
    <row r="165" spans="1:5" ht="20.100000000000001" customHeight="1" x14ac:dyDescent="0.2">
      <c r="A165" s="45">
        <v>32411</v>
      </c>
      <c r="B165" s="3" t="s">
        <v>216</v>
      </c>
      <c r="C165" s="4">
        <v>0</v>
      </c>
      <c r="D165" s="4">
        <v>0</v>
      </c>
      <c r="E165" s="4">
        <f t="shared" si="41"/>
        <v>0</v>
      </c>
    </row>
    <row r="166" spans="1:5" ht="20.100000000000001" customHeight="1" x14ac:dyDescent="0.2">
      <c r="A166" s="45">
        <v>32412</v>
      </c>
      <c r="B166" s="3" t="s">
        <v>294</v>
      </c>
      <c r="C166" s="4">
        <v>0</v>
      </c>
      <c r="D166" s="4">
        <v>0</v>
      </c>
      <c r="E166" s="4">
        <f t="shared" si="41"/>
        <v>0</v>
      </c>
    </row>
    <row r="167" spans="1:5" ht="20.100000000000001" customHeight="1" x14ac:dyDescent="0.2">
      <c r="A167" s="43">
        <v>329</v>
      </c>
      <c r="B167" s="13" t="s">
        <v>97</v>
      </c>
      <c r="C167" s="14">
        <f>C171+C176+C178+C182+C188+C190+C168</f>
        <v>1313100</v>
      </c>
      <c r="D167" s="14">
        <f t="shared" ref="D167" si="48">D171+D176+D178+D182+D188+D190+D168</f>
        <v>1578983</v>
      </c>
      <c r="E167" s="14">
        <f t="shared" si="41"/>
        <v>2892083</v>
      </c>
    </row>
    <row r="168" spans="1:5" ht="20.100000000000001" customHeight="1" x14ac:dyDescent="0.2">
      <c r="A168" s="44">
        <v>3291</v>
      </c>
      <c r="B168" s="6" t="s">
        <v>217</v>
      </c>
      <c r="C168" s="7">
        <f>SUM(C169:C170)</f>
        <v>70000</v>
      </c>
      <c r="D168" s="7">
        <f t="shared" ref="D168" si="49">SUM(D169:D170)</f>
        <v>-15000</v>
      </c>
      <c r="E168" s="7">
        <f t="shared" si="41"/>
        <v>55000</v>
      </c>
    </row>
    <row r="169" spans="1:5" ht="20.100000000000001" customHeight="1" x14ac:dyDescent="0.2">
      <c r="A169" s="45">
        <v>32911</v>
      </c>
      <c r="B169" s="3" t="s">
        <v>218</v>
      </c>
      <c r="C169" s="4">
        <v>70000</v>
      </c>
      <c r="D169" s="4">
        <v>-15000</v>
      </c>
      <c r="E169" s="4">
        <f t="shared" si="41"/>
        <v>55000</v>
      </c>
    </row>
    <row r="170" spans="1:5" ht="20.100000000000001" customHeight="1" x14ac:dyDescent="0.2">
      <c r="A170" s="45">
        <v>32912</v>
      </c>
      <c r="B170" s="3" t="s">
        <v>98</v>
      </c>
      <c r="C170" s="4">
        <v>0</v>
      </c>
      <c r="D170" s="4">
        <v>0</v>
      </c>
      <c r="E170" s="4">
        <f t="shared" si="41"/>
        <v>0</v>
      </c>
    </row>
    <row r="171" spans="1:5" ht="20.100000000000001" customHeight="1" x14ac:dyDescent="0.2">
      <c r="A171" s="44">
        <v>3292</v>
      </c>
      <c r="B171" s="6" t="s">
        <v>99</v>
      </c>
      <c r="C171" s="7">
        <f>SUM(C172:C175)</f>
        <v>650000</v>
      </c>
      <c r="D171" s="7">
        <f t="shared" ref="D171" si="50">SUM(D172:D175)</f>
        <v>0</v>
      </c>
      <c r="E171" s="7">
        <f t="shared" si="41"/>
        <v>650000</v>
      </c>
    </row>
    <row r="172" spans="1:5" ht="20.100000000000001" customHeight="1" x14ac:dyDescent="0.2">
      <c r="A172" s="45">
        <v>32921</v>
      </c>
      <c r="B172" s="3" t="s">
        <v>219</v>
      </c>
      <c r="C172" s="4">
        <v>125000</v>
      </c>
      <c r="D172" s="4">
        <v>0</v>
      </c>
      <c r="E172" s="4">
        <f t="shared" si="41"/>
        <v>125000</v>
      </c>
    </row>
    <row r="173" spans="1:5" ht="20.100000000000001" customHeight="1" x14ac:dyDescent="0.2">
      <c r="A173" s="45">
        <v>32922</v>
      </c>
      <c r="B173" s="3" t="s">
        <v>220</v>
      </c>
      <c r="C173" s="4">
        <v>275000</v>
      </c>
      <c r="D173" s="4">
        <v>0</v>
      </c>
      <c r="E173" s="4">
        <f t="shared" si="41"/>
        <v>275000</v>
      </c>
    </row>
    <row r="174" spans="1:5" ht="20.100000000000001" customHeight="1" x14ac:dyDescent="0.2">
      <c r="A174" s="45">
        <v>32923</v>
      </c>
      <c r="B174" s="3" t="s">
        <v>221</v>
      </c>
      <c r="C174" s="4">
        <v>70000</v>
      </c>
      <c r="D174" s="4">
        <v>0</v>
      </c>
      <c r="E174" s="4">
        <f t="shared" si="41"/>
        <v>70000</v>
      </c>
    </row>
    <row r="175" spans="1:5" ht="20.100000000000001" customHeight="1" x14ac:dyDescent="0.2">
      <c r="A175" s="45">
        <v>32924</v>
      </c>
      <c r="B175" s="3" t="s">
        <v>222</v>
      </c>
      <c r="C175" s="4">
        <v>180000</v>
      </c>
      <c r="D175" s="4">
        <v>0</v>
      </c>
      <c r="E175" s="4">
        <f t="shared" si="41"/>
        <v>180000</v>
      </c>
    </row>
    <row r="176" spans="1:5" ht="20.100000000000001" customHeight="1" x14ac:dyDescent="0.2">
      <c r="A176" s="44">
        <v>3293</v>
      </c>
      <c r="B176" s="6" t="s">
        <v>100</v>
      </c>
      <c r="C176" s="7">
        <f>C177</f>
        <v>105400</v>
      </c>
      <c r="D176" s="7">
        <f t="shared" ref="D176" si="51">D177</f>
        <v>79600</v>
      </c>
      <c r="E176" s="7">
        <f t="shared" si="41"/>
        <v>185000</v>
      </c>
    </row>
    <row r="177" spans="1:5" ht="20.100000000000001" customHeight="1" x14ac:dyDescent="0.2">
      <c r="A177" s="45">
        <v>32931</v>
      </c>
      <c r="B177" s="3" t="s">
        <v>100</v>
      </c>
      <c r="C177" s="4">
        <v>105400</v>
      </c>
      <c r="D177" s="4">
        <v>79600</v>
      </c>
      <c r="E177" s="4">
        <f t="shared" si="41"/>
        <v>185000</v>
      </c>
    </row>
    <row r="178" spans="1:5" ht="20.100000000000001" customHeight="1" x14ac:dyDescent="0.2">
      <c r="A178" s="44">
        <v>3294</v>
      </c>
      <c r="B178" s="6" t="s">
        <v>223</v>
      </c>
      <c r="C178" s="7">
        <f>SUM(C179:C181)</f>
        <v>84600</v>
      </c>
      <c r="D178" s="7">
        <f t="shared" ref="D178" si="52">SUM(D179:D181)</f>
        <v>-29600</v>
      </c>
      <c r="E178" s="7">
        <f t="shared" si="41"/>
        <v>55000</v>
      </c>
    </row>
    <row r="179" spans="1:5" ht="20.100000000000001" customHeight="1" x14ac:dyDescent="0.2">
      <c r="A179" s="45">
        <v>32941</v>
      </c>
      <c r="B179" s="3" t="s">
        <v>101</v>
      </c>
      <c r="C179" s="4">
        <v>74600</v>
      </c>
      <c r="D179" s="4">
        <v>-34600</v>
      </c>
      <c r="E179" s="4">
        <f t="shared" si="41"/>
        <v>40000</v>
      </c>
    </row>
    <row r="180" spans="1:5" ht="20.100000000000001" customHeight="1" x14ac:dyDescent="0.2">
      <c r="A180" s="45">
        <v>32942</v>
      </c>
      <c r="B180" s="3" t="s">
        <v>102</v>
      </c>
      <c r="C180" s="4">
        <v>0</v>
      </c>
      <c r="D180" s="4">
        <v>0</v>
      </c>
      <c r="E180" s="4">
        <f t="shared" si="41"/>
        <v>0</v>
      </c>
    </row>
    <row r="181" spans="1:5" ht="20.100000000000001" customHeight="1" x14ac:dyDescent="0.2">
      <c r="A181" s="45">
        <v>32943</v>
      </c>
      <c r="B181" s="3" t="s">
        <v>148</v>
      </c>
      <c r="C181" s="4">
        <v>10000</v>
      </c>
      <c r="D181" s="4">
        <v>5000</v>
      </c>
      <c r="E181" s="4">
        <f t="shared" si="41"/>
        <v>15000</v>
      </c>
    </row>
    <row r="182" spans="1:5" ht="20.100000000000001" customHeight="1" x14ac:dyDescent="0.2">
      <c r="A182" s="44">
        <v>3295</v>
      </c>
      <c r="B182" s="6" t="s">
        <v>103</v>
      </c>
      <c r="C182" s="7">
        <f>SUM(C183:C187)</f>
        <v>125000</v>
      </c>
      <c r="D182" s="7">
        <f t="shared" ref="D182" si="53">SUM(D183:D187)</f>
        <v>-25000</v>
      </c>
      <c r="E182" s="7">
        <f t="shared" si="41"/>
        <v>100000</v>
      </c>
    </row>
    <row r="183" spans="1:5" ht="20.100000000000001" customHeight="1" x14ac:dyDescent="0.2">
      <c r="A183" s="45">
        <v>32951</v>
      </c>
      <c r="B183" s="3" t="s">
        <v>224</v>
      </c>
      <c r="C183" s="4">
        <v>17000</v>
      </c>
      <c r="D183" s="4">
        <v>-17000</v>
      </c>
      <c r="E183" s="4">
        <f t="shared" si="41"/>
        <v>0</v>
      </c>
    </row>
    <row r="184" spans="1:5" ht="20.100000000000001" customHeight="1" x14ac:dyDescent="0.2">
      <c r="A184" s="45">
        <v>32952</v>
      </c>
      <c r="B184" s="3" t="s">
        <v>225</v>
      </c>
      <c r="C184" s="4">
        <v>30000</v>
      </c>
      <c r="D184" s="4">
        <v>-18000</v>
      </c>
      <c r="E184" s="4">
        <f t="shared" si="41"/>
        <v>12000</v>
      </c>
    </row>
    <row r="185" spans="1:5" ht="20.100000000000001" customHeight="1" x14ac:dyDescent="0.2">
      <c r="A185" s="45">
        <v>32953</v>
      </c>
      <c r="B185" s="3" t="s">
        <v>226</v>
      </c>
      <c r="C185" s="4">
        <v>25000</v>
      </c>
      <c r="D185" s="4">
        <v>-2000</v>
      </c>
      <c r="E185" s="4">
        <f t="shared" si="41"/>
        <v>23000</v>
      </c>
    </row>
    <row r="186" spans="1:5" ht="20.100000000000001" customHeight="1" x14ac:dyDescent="0.2">
      <c r="A186" s="45">
        <v>32955</v>
      </c>
      <c r="B186" s="3" t="s">
        <v>234</v>
      </c>
      <c r="C186" s="4">
        <v>53000</v>
      </c>
      <c r="D186" s="4">
        <v>12000</v>
      </c>
      <c r="E186" s="4">
        <f t="shared" si="41"/>
        <v>65000</v>
      </c>
    </row>
    <row r="187" spans="1:5" ht="20.100000000000001" customHeight="1" x14ac:dyDescent="0.2">
      <c r="A187" s="45">
        <v>32959</v>
      </c>
      <c r="B187" s="3" t="s">
        <v>244</v>
      </c>
      <c r="C187" s="4">
        <v>0</v>
      </c>
      <c r="D187" s="4">
        <v>0</v>
      </c>
      <c r="E187" s="4">
        <f t="shared" si="41"/>
        <v>0</v>
      </c>
    </row>
    <row r="188" spans="1:5" ht="20.100000000000001" customHeight="1" x14ac:dyDescent="0.2">
      <c r="A188" s="44">
        <v>3296</v>
      </c>
      <c r="B188" s="6" t="s">
        <v>143</v>
      </c>
      <c r="C188" s="7">
        <f>C189</f>
        <v>0</v>
      </c>
      <c r="D188" s="7">
        <f t="shared" ref="D188" si="54">D189</f>
        <v>45000</v>
      </c>
      <c r="E188" s="7">
        <f t="shared" si="41"/>
        <v>45000</v>
      </c>
    </row>
    <row r="189" spans="1:5" ht="20.100000000000001" customHeight="1" x14ac:dyDescent="0.2">
      <c r="A189" s="45">
        <v>32961</v>
      </c>
      <c r="B189" s="3" t="s">
        <v>143</v>
      </c>
      <c r="C189" s="4">
        <v>0</v>
      </c>
      <c r="D189" s="4">
        <v>45000</v>
      </c>
      <c r="E189" s="4">
        <f t="shared" si="41"/>
        <v>45000</v>
      </c>
    </row>
    <row r="190" spans="1:5" ht="20.100000000000001" customHeight="1" x14ac:dyDescent="0.2">
      <c r="A190" s="44">
        <v>3299</v>
      </c>
      <c r="B190" s="6" t="s">
        <v>97</v>
      </c>
      <c r="C190" s="7">
        <f>SUM(C191:C192)</f>
        <v>278100</v>
      </c>
      <c r="D190" s="7">
        <f t="shared" ref="D190" si="55">SUM(D191:D192)</f>
        <v>1523983</v>
      </c>
      <c r="E190" s="7">
        <f t="shared" si="41"/>
        <v>1802083</v>
      </c>
    </row>
    <row r="191" spans="1:5" ht="20.100000000000001" customHeight="1" x14ac:dyDescent="0.2">
      <c r="A191" s="45">
        <v>32991</v>
      </c>
      <c r="B191" s="3" t="s">
        <v>227</v>
      </c>
      <c r="C191" s="4">
        <v>10000</v>
      </c>
      <c r="D191" s="4">
        <v>-5000</v>
      </c>
      <c r="E191" s="4">
        <f t="shared" si="41"/>
        <v>5000</v>
      </c>
    </row>
    <row r="192" spans="1:5" ht="20.100000000000001" customHeight="1" x14ac:dyDescent="0.2">
      <c r="A192" s="45">
        <v>32999</v>
      </c>
      <c r="B192" s="3" t="s">
        <v>97</v>
      </c>
      <c r="C192" s="4">
        <v>268100</v>
      </c>
      <c r="D192" s="4">
        <v>1528983</v>
      </c>
      <c r="E192" s="4">
        <f t="shared" si="41"/>
        <v>1797083</v>
      </c>
    </row>
    <row r="193" spans="1:8" ht="20.100000000000001" customHeight="1" x14ac:dyDescent="0.2">
      <c r="A193" s="42">
        <v>34</v>
      </c>
      <c r="B193" s="11" t="s">
        <v>104</v>
      </c>
      <c r="C193" s="12">
        <f>C194+C197</f>
        <v>785500</v>
      </c>
      <c r="D193" s="12">
        <f t="shared" ref="D193" si="56">D194+D197</f>
        <v>354500</v>
      </c>
      <c r="E193" s="12">
        <f t="shared" si="41"/>
        <v>1140000</v>
      </c>
    </row>
    <row r="194" spans="1:8" ht="20.100000000000001" customHeight="1" x14ac:dyDescent="0.2">
      <c r="A194" s="43">
        <v>342</v>
      </c>
      <c r="B194" s="13" t="s">
        <v>280</v>
      </c>
      <c r="C194" s="14">
        <f>SUM(C195:C196)</f>
        <v>412500</v>
      </c>
      <c r="D194" s="14">
        <f t="shared" ref="D194" si="57">SUM(D195:D196)</f>
        <v>47500</v>
      </c>
      <c r="E194" s="14">
        <f t="shared" si="41"/>
        <v>460000</v>
      </c>
    </row>
    <row r="195" spans="1:8" ht="20.100000000000001" customHeight="1" x14ac:dyDescent="0.2">
      <c r="A195" s="45">
        <v>34233</v>
      </c>
      <c r="B195" s="3" t="s">
        <v>275</v>
      </c>
      <c r="C195" s="4">
        <v>412500</v>
      </c>
      <c r="D195" s="4">
        <v>47500</v>
      </c>
      <c r="E195" s="4">
        <f t="shared" si="41"/>
        <v>460000</v>
      </c>
    </row>
    <row r="196" spans="1:8" ht="20.100000000000001" customHeight="1" x14ac:dyDescent="0.2">
      <c r="A196" s="45">
        <v>34233</v>
      </c>
      <c r="B196" s="3" t="s">
        <v>276</v>
      </c>
      <c r="C196" s="4">
        <v>0</v>
      </c>
      <c r="D196" s="4">
        <v>0</v>
      </c>
      <c r="E196" s="4">
        <f t="shared" si="41"/>
        <v>0</v>
      </c>
    </row>
    <row r="197" spans="1:8" ht="20.100000000000001" customHeight="1" x14ac:dyDescent="0.2">
      <c r="A197" s="43">
        <v>343</v>
      </c>
      <c r="B197" s="13" t="s">
        <v>105</v>
      </c>
      <c r="C197" s="14">
        <f>C198+C201+C203</f>
        <v>373000</v>
      </c>
      <c r="D197" s="14">
        <f t="shared" ref="D197" si="58">D198+D201+D203</f>
        <v>307000</v>
      </c>
      <c r="E197" s="14">
        <f t="shared" ref="E197:E213" si="59">C197+D197</f>
        <v>680000</v>
      </c>
    </row>
    <row r="198" spans="1:8" ht="20.100000000000001" customHeight="1" x14ac:dyDescent="0.2">
      <c r="A198" s="44">
        <v>3431</v>
      </c>
      <c r="B198" s="49" t="s">
        <v>106</v>
      </c>
      <c r="C198" s="7">
        <f>SUM(C199:C200)</f>
        <v>350000</v>
      </c>
      <c r="D198" s="7">
        <f t="shared" ref="D198" si="60">SUM(D199:D200)</f>
        <v>315000</v>
      </c>
      <c r="E198" s="7">
        <f t="shared" si="59"/>
        <v>665000</v>
      </c>
    </row>
    <row r="199" spans="1:8" ht="20.100000000000001" customHeight="1" x14ac:dyDescent="0.2">
      <c r="A199" s="45">
        <v>34311</v>
      </c>
      <c r="B199" s="3" t="s">
        <v>107</v>
      </c>
      <c r="C199" s="4">
        <v>281000</v>
      </c>
      <c r="D199" s="4">
        <v>324000</v>
      </c>
      <c r="E199" s="4">
        <f t="shared" si="59"/>
        <v>605000</v>
      </c>
    </row>
    <row r="200" spans="1:8" ht="20.100000000000001" customHeight="1" x14ac:dyDescent="0.2">
      <c r="A200" s="45">
        <v>34312</v>
      </c>
      <c r="B200" s="3" t="s">
        <v>108</v>
      </c>
      <c r="C200" s="4">
        <v>69000</v>
      </c>
      <c r="D200" s="4">
        <v>-9000</v>
      </c>
      <c r="E200" s="4">
        <f t="shared" si="59"/>
        <v>60000</v>
      </c>
    </row>
    <row r="201" spans="1:8" ht="20.100000000000001" customHeight="1" x14ac:dyDescent="0.2">
      <c r="A201" s="44">
        <v>3432</v>
      </c>
      <c r="B201" s="6" t="s">
        <v>237</v>
      </c>
      <c r="C201" s="7">
        <f>C202</f>
        <v>8000</v>
      </c>
      <c r="D201" s="7">
        <f t="shared" ref="D201" si="61">D202</f>
        <v>2000</v>
      </c>
      <c r="E201" s="7">
        <f t="shared" si="59"/>
        <v>10000</v>
      </c>
    </row>
    <row r="202" spans="1:8" ht="20.100000000000001" customHeight="1" x14ac:dyDescent="0.2">
      <c r="A202" s="45">
        <v>34321</v>
      </c>
      <c r="B202" s="3" t="s">
        <v>238</v>
      </c>
      <c r="C202" s="4">
        <v>8000</v>
      </c>
      <c r="D202" s="4">
        <v>2000</v>
      </c>
      <c r="E202" s="4">
        <f t="shared" si="59"/>
        <v>10000</v>
      </c>
    </row>
    <row r="203" spans="1:8" ht="20.100000000000001" customHeight="1" x14ac:dyDescent="0.2">
      <c r="A203" s="44">
        <v>3433</v>
      </c>
      <c r="B203" s="6" t="s">
        <v>109</v>
      </c>
      <c r="C203" s="7">
        <f>SUM(C204:C205)</f>
        <v>15000</v>
      </c>
      <c r="D203" s="7">
        <f t="shared" ref="D203" si="62">SUM(D204:D205)</f>
        <v>-10000</v>
      </c>
      <c r="E203" s="7">
        <f t="shared" si="59"/>
        <v>5000</v>
      </c>
    </row>
    <row r="204" spans="1:8" s="38" customFormat="1" ht="20.100000000000001" customHeight="1" x14ac:dyDescent="0.2">
      <c r="A204" s="45">
        <v>34333</v>
      </c>
      <c r="B204" s="3" t="s">
        <v>228</v>
      </c>
      <c r="C204" s="4">
        <v>15000</v>
      </c>
      <c r="D204" s="4">
        <v>-14000</v>
      </c>
      <c r="E204" s="4">
        <f t="shared" si="59"/>
        <v>1000</v>
      </c>
      <c r="G204" s="67"/>
      <c r="H204" s="61"/>
    </row>
    <row r="205" spans="1:8" s="38" customFormat="1" ht="20.25" customHeight="1" x14ac:dyDescent="0.2">
      <c r="A205" s="45">
        <v>34339</v>
      </c>
      <c r="B205" s="3" t="s">
        <v>229</v>
      </c>
      <c r="C205" s="4">
        <v>0</v>
      </c>
      <c r="D205" s="4">
        <v>4000</v>
      </c>
      <c r="E205" s="4">
        <f t="shared" si="59"/>
        <v>4000</v>
      </c>
      <c r="G205" s="67"/>
      <c r="H205" s="61"/>
    </row>
    <row r="206" spans="1:8" s="38" customFormat="1" ht="20.100000000000001" customHeight="1" x14ac:dyDescent="0.2">
      <c r="A206" s="42">
        <v>36</v>
      </c>
      <c r="B206" s="11" t="s">
        <v>289</v>
      </c>
      <c r="C206" s="12">
        <f>C207</f>
        <v>0</v>
      </c>
      <c r="D206" s="12">
        <f t="shared" ref="D206:D208" si="63">D207</f>
        <v>600000</v>
      </c>
      <c r="E206" s="12">
        <f t="shared" si="59"/>
        <v>600000</v>
      </c>
      <c r="G206" s="67"/>
      <c r="H206" s="61"/>
    </row>
    <row r="207" spans="1:8" s="38" customFormat="1" ht="20.100000000000001" customHeight="1" x14ac:dyDescent="0.2">
      <c r="A207" s="43">
        <v>369</v>
      </c>
      <c r="B207" s="13" t="s">
        <v>283</v>
      </c>
      <c r="C207" s="14">
        <f>C208</f>
        <v>0</v>
      </c>
      <c r="D207" s="14">
        <f t="shared" si="63"/>
        <v>600000</v>
      </c>
      <c r="E207" s="14">
        <f t="shared" si="59"/>
        <v>600000</v>
      </c>
      <c r="G207" s="67"/>
      <c r="H207" s="61"/>
    </row>
    <row r="208" spans="1:8" s="38" customFormat="1" ht="20.100000000000001" customHeight="1" x14ac:dyDescent="0.2">
      <c r="A208" s="44">
        <v>3691</v>
      </c>
      <c r="B208" s="6" t="s">
        <v>284</v>
      </c>
      <c r="C208" s="7">
        <f>C209</f>
        <v>0</v>
      </c>
      <c r="D208" s="7">
        <f t="shared" si="63"/>
        <v>600000</v>
      </c>
      <c r="E208" s="7">
        <f t="shared" si="59"/>
        <v>600000</v>
      </c>
      <c r="G208" s="67"/>
      <c r="H208" s="61"/>
    </row>
    <row r="209" spans="1:8" s="38" customFormat="1" ht="20.100000000000001" customHeight="1" x14ac:dyDescent="0.2">
      <c r="A209" s="45">
        <v>36911</v>
      </c>
      <c r="B209" s="3" t="s">
        <v>284</v>
      </c>
      <c r="C209" s="4">
        <v>0</v>
      </c>
      <c r="D209" s="4">
        <v>600000</v>
      </c>
      <c r="E209" s="4">
        <f t="shared" si="59"/>
        <v>600000</v>
      </c>
      <c r="G209" s="67"/>
      <c r="H209" s="61"/>
    </row>
    <row r="210" spans="1:8" s="38" customFormat="1" ht="20.100000000000001" customHeight="1" x14ac:dyDescent="0.2">
      <c r="A210" s="42">
        <v>38</v>
      </c>
      <c r="B210" s="11" t="s">
        <v>239</v>
      </c>
      <c r="C210" s="12">
        <f>C211</f>
        <v>0</v>
      </c>
      <c r="D210" s="12">
        <f t="shared" ref="D210" si="64">D211</f>
        <v>20000</v>
      </c>
      <c r="E210" s="12">
        <f t="shared" si="59"/>
        <v>20000</v>
      </c>
      <c r="G210" s="67"/>
      <c r="H210" s="61"/>
    </row>
    <row r="211" spans="1:8" ht="20.100000000000001" customHeight="1" x14ac:dyDescent="0.2">
      <c r="A211" s="43">
        <v>381</v>
      </c>
      <c r="B211" s="13" t="s">
        <v>134</v>
      </c>
      <c r="C211" s="14">
        <f>SUM(C212:C213)</f>
        <v>0</v>
      </c>
      <c r="D211" s="14">
        <f t="shared" ref="D211" si="65">SUM(D212:D213)</f>
        <v>20000</v>
      </c>
      <c r="E211" s="14">
        <f t="shared" si="59"/>
        <v>20000</v>
      </c>
    </row>
    <row r="212" spans="1:8" ht="20.100000000000001" customHeight="1" x14ac:dyDescent="0.2">
      <c r="A212" s="45" t="s">
        <v>290</v>
      </c>
      <c r="B212" s="3" t="s">
        <v>291</v>
      </c>
      <c r="C212" s="4">
        <v>0</v>
      </c>
      <c r="D212" s="4">
        <v>6500</v>
      </c>
      <c r="E212" s="4">
        <f t="shared" si="59"/>
        <v>6500</v>
      </c>
    </row>
    <row r="213" spans="1:8" ht="16.5" customHeight="1" x14ac:dyDescent="0.2">
      <c r="A213" s="45" t="s">
        <v>292</v>
      </c>
      <c r="B213" s="3" t="s">
        <v>293</v>
      </c>
      <c r="C213" s="4">
        <v>0</v>
      </c>
      <c r="D213" s="4">
        <v>13500</v>
      </c>
      <c r="E213" s="4">
        <f t="shared" si="59"/>
        <v>13500</v>
      </c>
    </row>
  </sheetData>
  <mergeCells count="1">
    <mergeCell ref="A1:E1"/>
  </mergeCells>
  <phoneticPr fontId="1" type="noConversion"/>
  <pageMargins left="0.70866141732283472" right="0.39370078740157483" top="0.78740157480314965" bottom="0.59055118110236227" header="0.39370078740157483" footer="0.19685039370078741"/>
  <pageSetup paperSize="9" scale="67" fitToHeight="0" orientation="portrait" horizontalDpi="300" verticalDpi="300" r:id="rId1"/>
  <headerFooter alignWithMargins="0">
    <oddHeader>&amp;L&amp;"-,Uobičajeno"&amp;11Upravno vijeće
27.12.2021. godine&amp;C&amp;"-,Uobičajeno"&amp;11Financijski plan prihoda i rashoda za 2021. godinu - II. Rebalans&amp;R&amp;"-,Uobičajeno"&amp;11 4. sjednica
Točka 3. dnevnog reda</oddHeader>
    <oddFooter>&amp;L&amp;"-,Uobičajeno"&amp;11Nastavni zavod za javno zdravstvo Dr. "Andrija Štampar"&amp;C&amp;"-,Uobičajeno"&amp;11&amp;A&amp;R&amp;"-,Uobičajeno"&amp;11&amp;P/&amp;N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G55"/>
  <sheetViews>
    <sheetView zoomScale="115" zoomScaleNormal="115" workbookViewId="0">
      <selection activeCell="D8" sqref="D8"/>
    </sheetView>
  </sheetViews>
  <sheetFormatPr defaultRowHeight="15.75" customHeight="1" x14ac:dyDescent="0.2"/>
  <cols>
    <col min="1" max="1" width="10.7109375" style="1" customWidth="1"/>
    <col min="2" max="2" width="65.7109375" style="1" customWidth="1"/>
    <col min="3" max="5" width="20.7109375" style="10" customWidth="1"/>
    <col min="6" max="6" width="9.140625" style="1"/>
    <col min="7" max="7" width="9.85546875" style="1" bestFit="1" customWidth="1"/>
    <col min="8" max="16384" width="9.140625" style="1"/>
  </cols>
  <sheetData>
    <row r="1" spans="1:7" s="5" customFormat="1" ht="24.95" customHeight="1" thickBot="1" x14ac:dyDescent="0.25">
      <c r="A1" s="69" t="s">
        <v>281</v>
      </c>
      <c r="B1" s="69"/>
      <c r="C1" s="69"/>
      <c r="D1" s="69"/>
      <c r="E1" s="69"/>
    </row>
    <row r="2" spans="1:7" s="5" customFormat="1" ht="20.100000000000001" customHeight="1" thickTop="1" x14ac:dyDescent="0.2">
      <c r="C2" s="10"/>
      <c r="D2" s="10"/>
      <c r="E2" s="10"/>
    </row>
    <row r="3" spans="1:7" s="5" customFormat="1" ht="25.5" x14ac:dyDescent="0.2">
      <c r="A3" s="15" t="s">
        <v>121</v>
      </c>
      <c r="B3" s="15" t="s">
        <v>152</v>
      </c>
      <c r="C3" s="50" t="s">
        <v>273</v>
      </c>
      <c r="D3" s="15" t="s">
        <v>295</v>
      </c>
      <c r="E3" s="50" t="s">
        <v>274</v>
      </c>
    </row>
    <row r="4" spans="1:7" s="31" customFormat="1" ht="11.25" x14ac:dyDescent="0.2">
      <c r="A4" s="16">
        <v>1</v>
      </c>
      <c r="B4" s="16">
        <v>2</v>
      </c>
      <c r="C4" s="58">
        <v>3</v>
      </c>
      <c r="D4" s="16">
        <v>4</v>
      </c>
      <c r="E4" s="16">
        <v>5</v>
      </c>
    </row>
    <row r="5" spans="1:7" ht="20.100000000000001" customHeight="1" x14ac:dyDescent="0.2">
      <c r="A5" s="32">
        <v>4</v>
      </c>
      <c r="B5" s="32" t="s">
        <v>230</v>
      </c>
      <c r="C5" s="33">
        <f>C6+C10+C52</f>
        <v>44906934</v>
      </c>
      <c r="D5" s="33">
        <f t="shared" ref="D5" si="0">D6+D10+D52</f>
        <v>-24092545</v>
      </c>
      <c r="E5" s="33">
        <f>E6+E10+E52</f>
        <v>20814389</v>
      </c>
      <c r="G5" s="2"/>
    </row>
    <row r="6" spans="1:7" ht="20.100000000000001" customHeight="1" x14ac:dyDescent="0.2">
      <c r="A6" s="11">
        <v>41</v>
      </c>
      <c r="B6" s="11" t="s">
        <v>231</v>
      </c>
      <c r="C6" s="12">
        <f>C7</f>
        <v>1072800</v>
      </c>
      <c r="D6" s="12">
        <f t="shared" ref="D6:E8" si="1">D7</f>
        <v>-1072800</v>
      </c>
      <c r="E6" s="12">
        <f t="shared" si="1"/>
        <v>0</v>
      </c>
    </row>
    <row r="7" spans="1:7" ht="20.100000000000001" customHeight="1" x14ac:dyDescent="0.2">
      <c r="A7" s="13">
        <v>412</v>
      </c>
      <c r="B7" s="13" t="s">
        <v>126</v>
      </c>
      <c r="C7" s="14">
        <f>C8</f>
        <v>1072800</v>
      </c>
      <c r="D7" s="14">
        <f t="shared" si="1"/>
        <v>-1072800</v>
      </c>
      <c r="E7" s="14">
        <f t="shared" si="1"/>
        <v>0</v>
      </c>
    </row>
    <row r="8" spans="1:7" s="48" customFormat="1" ht="20.100000000000001" customHeight="1" x14ac:dyDescent="0.2">
      <c r="A8" s="6">
        <v>4123</v>
      </c>
      <c r="B8" s="6" t="s">
        <v>127</v>
      </c>
      <c r="C8" s="7">
        <f>C9</f>
        <v>1072800</v>
      </c>
      <c r="D8" s="7">
        <f t="shared" si="1"/>
        <v>-1072800</v>
      </c>
      <c r="E8" s="7">
        <f t="shared" si="1"/>
        <v>0</v>
      </c>
    </row>
    <row r="9" spans="1:7" ht="20.100000000000001" customHeight="1" x14ac:dyDescent="0.2">
      <c r="A9" s="3">
        <v>41231</v>
      </c>
      <c r="B9" s="3" t="s">
        <v>127</v>
      </c>
      <c r="C9" s="4">
        <v>1072800</v>
      </c>
      <c r="D9" s="4">
        <v>-1072800</v>
      </c>
      <c r="E9" s="8">
        <f t="shared" ref="E9" si="2">C9+D9</f>
        <v>0</v>
      </c>
    </row>
    <row r="10" spans="1:7" ht="20.100000000000001" customHeight="1" x14ac:dyDescent="0.2">
      <c r="A10" s="11">
        <v>42</v>
      </c>
      <c r="B10" s="11" t="s">
        <v>111</v>
      </c>
      <c r="C10" s="12">
        <f>C11+C15+C44+C49</f>
        <v>22334134</v>
      </c>
      <c r="D10" s="12">
        <f t="shared" ref="D10:E10" si="3">D11+D15+D44+D49</f>
        <v>-12369745</v>
      </c>
      <c r="E10" s="12">
        <f t="shared" si="3"/>
        <v>9964389</v>
      </c>
    </row>
    <row r="11" spans="1:7" ht="20.100000000000001" customHeight="1" x14ac:dyDescent="0.2">
      <c r="A11" s="13">
        <v>421</v>
      </c>
      <c r="B11" s="13" t="s">
        <v>256</v>
      </c>
      <c r="C11" s="14">
        <f>C12</f>
        <v>8500000</v>
      </c>
      <c r="D11" s="14">
        <f t="shared" ref="D11:E11" si="4">D12</f>
        <v>-8500000</v>
      </c>
      <c r="E11" s="14">
        <f t="shared" si="4"/>
        <v>0</v>
      </c>
    </row>
    <row r="12" spans="1:7" ht="20.100000000000001" customHeight="1" x14ac:dyDescent="0.2">
      <c r="A12" s="6">
        <v>4212</v>
      </c>
      <c r="B12" s="6" t="s">
        <v>257</v>
      </c>
      <c r="C12" s="7">
        <f>SUM(C13:C14)</f>
        <v>8500000</v>
      </c>
      <c r="D12" s="7">
        <f t="shared" ref="D12:E12" si="5">SUM(D13:D14)</f>
        <v>-8500000</v>
      </c>
      <c r="E12" s="7">
        <f t="shared" si="5"/>
        <v>0</v>
      </c>
    </row>
    <row r="13" spans="1:7" ht="20.100000000000001" customHeight="1" x14ac:dyDescent="0.2">
      <c r="A13" s="3">
        <v>42122</v>
      </c>
      <c r="B13" s="3" t="s">
        <v>258</v>
      </c>
      <c r="C13" s="4">
        <v>0</v>
      </c>
      <c r="D13" s="4">
        <v>0</v>
      </c>
      <c r="E13" s="4">
        <f t="shared" ref="E13:E14" si="6">C13+D13</f>
        <v>0</v>
      </c>
    </row>
    <row r="14" spans="1:7" ht="20.100000000000001" customHeight="1" x14ac:dyDescent="0.2">
      <c r="A14" s="3">
        <v>42129</v>
      </c>
      <c r="B14" s="3" t="s">
        <v>259</v>
      </c>
      <c r="C14" s="4">
        <v>8500000</v>
      </c>
      <c r="D14" s="4">
        <v>-8500000</v>
      </c>
      <c r="E14" s="4">
        <f t="shared" si="6"/>
        <v>0</v>
      </c>
    </row>
    <row r="15" spans="1:7" ht="20.100000000000001" customHeight="1" x14ac:dyDescent="0.2">
      <c r="A15" s="13">
        <v>422</v>
      </c>
      <c r="B15" s="13" t="s">
        <v>112</v>
      </c>
      <c r="C15" s="14">
        <f>C16+C21+C26+C32+C36+C40</f>
        <v>12648334</v>
      </c>
      <c r="D15" s="14">
        <f t="shared" ref="D15" si="7">D16+D21+D26+D32+D36+D40</f>
        <v>-2773945</v>
      </c>
      <c r="E15" s="14">
        <f>E16+E21+E26+E32+E36+E40</f>
        <v>9874389</v>
      </c>
    </row>
    <row r="16" spans="1:7" ht="20.100000000000001" customHeight="1" x14ac:dyDescent="0.2">
      <c r="A16" s="6">
        <v>4221</v>
      </c>
      <c r="B16" s="6" t="s">
        <v>113</v>
      </c>
      <c r="C16" s="7">
        <f>SUM(C17:C20)</f>
        <v>6879034</v>
      </c>
      <c r="D16" s="7">
        <f t="shared" ref="D16:E16" si="8">SUM(D17:D20)</f>
        <v>-4121584</v>
      </c>
      <c r="E16" s="7">
        <f t="shared" si="8"/>
        <v>2757450</v>
      </c>
    </row>
    <row r="17" spans="1:5" ht="20.100000000000001" customHeight="1" x14ac:dyDescent="0.2">
      <c r="A17" s="3">
        <v>42211</v>
      </c>
      <c r="B17" s="3" t="s">
        <v>114</v>
      </c>
      <c r="C17" s="4">
        <v>2055534</v>
      </c>
      <c r="D17" s="4">
        <v>284116</v>
      </c>
      <c r="E17" s="4">
        <f t="shared" ref="E17:E20" si="9">C17+D17</f>
        <v>2339650</v>
      </c>
    </row>
    <row r="18" spans="1:5" ht="20.100000000000001" customHeight="1" x14ac:dyDescent="0.2">
      <c r="A18" s="3">
        <v>42212</v>
      </c>
      <c r="B18" s="3" t="s">
        <v>115</v>
      </c>
      <c r="C18" s="4">
        <v>211000</v>
      </c>
      <c r="D18" s="4">
        <v>81800</v>
      </c>
      <c r="E18" s="4">
        <f t="shared" si="9"/>
        <v>292800</v>
      </c>
    </row>
    <row r="19" spans="1:5" ht="20.100000000000001" customHeight="1" x14ac:dyDescent="0.2">
      <c r="A19" s="3">
        <v>422120</v>
      </c>
      <c r="B19" s="3" t="s">
        <v>128</v>
      </c>
      <c r="C19" s="4">
        <v>4500000</v>
      </c>
      <c r="D19" s="4">
        <v>-4500000</v>
      </c>
      <c r="E19" s="4">
        <f t="shared" si="9"/>
        <v>0</v>
      </c>
    </row>
    <row r="20" spans="1:5" ht="20.100000000000001" customHeight="1" x14ac:dyDescent="0.2">
      <c r="A20" s="3">
        <v>42219</v>
      </c>
      <c r="B20" s="3" t="s">
        <v>255</v>
      </c>
      <c r="C20" s="4">
        <v>112500</v>
      </c>
      <c r="D20" s="4">
        <v>12500</v>
      </c>
      <c r="E20" s="4">
        <f t="shared" si="9"/>
        <v>125000</v>
      </c>
    </row>
    <row r="21" spans="1:5" ht="20.100000000000001" customHeight="1" x14ac:dyDescent="0.2">
      <c r="A21" s="6">
        <v>4222</v>
      </c>
      <c r="B21" s="6" t="s">
        <v>120</v>
      </c>
      <c r="C21" s="7">
        <f>SUM(C22:C25)</f>
        <v>0</v>
      </c>
      <c r="D21" s="7">
        <f t="shared" ref="D21:E21" si="10">SUM(D22:D25)</f>
        <v>0</v>
      </c>
      <c r="E21" s="7">
        <f t="shared" si="10"/>
        <v>0</v>
      </c>
    </row>
    <row r="22" spans="1:5" ht="20.100000000000001" customHeight="1" x14ac:dyDescent="0.2">
      <c r="A22" s="3">
        <v>42221</v>
      </c>
      <c r="B22" s="3" t="s">
        <v>260</v>
      </c>
      <c r="C22" s="4">
        <v>0</v>
      </c>
      <c r="D22" s="4">
        <v>0</v>
      </c>
      <c r="E22" s="4">
        <f t="shared" ref="E22:E25" si="11">C22+D22</f>
        <v>0</v>
      </c>
    </row>
    <row r="23" spans="1:5" ht="20.100000000000001" customHeight="1" x14ac:dyDescent="0.2">
      <c r="A23" s="3">
        <v>42222</v>
      </c>
      <c r="B23" s="3" t="s">
        <v>124</v>
      </c>
      <c r="C23" s="4">
        <v>0</v>
      </c>
      <c r="D23" s="4">
        <v>0</v>
      </c>
      <c r="E23" s="4">
        <f t="shared" si="11"/>
        <v>0</v>
      </c>
    </row>
    <row r="24" spans="1:5" ht="20.100000000000001" customHeight="1" x14ac:dyDescent="0.2">
      <c r="A24" s="3">
        <v>42223</v>
      </c>
      <c r="B24" s="3" t="s">
        <v>261</v>
      </c>
      <c r="C24" s="4">
        <v>0</v>
      </c>
      <c r="D24" s="4">
        <v>0</v>
      </c>
      <c r="E24" s="4">
        <f t="shared" si="11"/>
        <v>0</v>
      </c>
    </row>
    <row r="25" spans="1:5" ht="20.100000000000001" customHeight="1" x14ac:dyDescent="0.2">
      <c r="A25" s="3">
        <v>42229</v>
      </c>
      <c r="B25" s="3" t="s">
        <v>245</v>
      </c>
      <c r="C25" s="4">
        <v>0</v>
      </c>
      <c r="D25" s="4">
        <v>0</v>
      </c>
      <c r="E25" s="4">
        <f t="shared" si="11"/>
        <v>0</v>
      </c>
    </row>
    <row r="26" spans="1:5" ht="20.100000000000001" customHeight="1" x14ac:dyDescent="0.2">
      <c r="A26" s="6">
        <v>4223</v>
      </c>
      <c r="B26" s="6" t="s">
        <v>136</v>
      </c>
      <c r="C26" s="7">
        <f>SUM(C27:C31)</f>
        <v>0</v>
      </c>
      <c r="D26" s="7">
        <f t="shared" ref="D26:E26" si="12">SUM(D27:D31)</f>
        <v>65000</v>
      </c>
      <c r="E26" s="7">
        <f t="shared" si="12"/>
        <v>65000</v>
      </c>
    </row>
    <row r="27" spans="1:5" ht="20.100000000000001" customHeight="1" x14ac:dyDescent="0.2">
      <c r="A27" s="3">
        <v>42231</v>
      </c>
      <c r="B27" s="3" t="s">
        <v>137</v>
      </c>
      <c r="C27" s="4">
        <v>0</v>
      </c>
      <c r="D27" s="4">
        <v>20000</v>
      </c>
      <c r="E27" s="4">
        <f t="shared" ref="E27:E31" si="13">C27+D27</f>
        <v>20000</v>
      </c>
    </row>
    <row r="28" spans="1:5" ht="20.100000000000001" customHeight="1" x14ac:dyDescent="0.2">
      <c r="A28" s="3">
        <v>42232</v>
      </c>
      <c r="B28" s="3" t="s">
        <v>262</v>
      </c>
      <c r="C28" s="4">
        <v>0</v>
      </c>
      <c r="D28" s="4">
        <v>5000</v>
      </c>
      <c r="E28" s="4">
        <f t="shared" si="13"/>
        <v>5000</v>
      </c>
    </row>
    <row r="29" spans="1:5" ht="20.100000000000001" customHeight="1" x14ac:dyDescent="0.2">
      <c r="A29" s="3">
        <v>42233</v>
      </c>
      <c r="B29" s="3" t="s">
        <v>263</v>
      </c>
      <c r="C29" s="4">
        <v>0</v>
      </c>
      <c r="D29" s="4">
        <v>0</v>
      </c>
      <c r="E29" s="4">
        <f t="shared" si="13"/>
        <v>0</v>
      </c>
    </row>
    <row r="30" spans="1:5" ht="20.100000000000001" customHeight="1" x14ac:dyDescent="0.2">
      <c r="A30" s="3">
        <v>42234</v>
      </c>
      <c r="B30" s="3" t="s">
        <v>264</v>
      </c>
      <c r="C30" s="4">
        <v>0</v>
      </c>
      <c r="D30" s="4">
        <v>0</v>
      </c>
      <c r="E30" s="4">
        <f t="shared" si="13"/>
        <v>0</v>
      </c>
    </row>
    <row r="31" spans="1:5" ht="20.100000000000001" customHeight="1" x14ac:dyDescent="0.2">
      <c r="A31" s="3">
        <v>42239</v>
      </c>
      <c r="B31" s="3" t="s">
        <v>232</v>
      </c>
      <c r="C31" s="4">
        <v>0</v>
      </c>
      <c r="D31" s="4">
        <v>40000</v>
      </c>
      <c r="E31" s="4">
        <f t="shared" si="13"/>
        <v>40000</v>
      </c>
    </row>
    <row r="32" spans="1:5" ht="20.100000000000001" customHeight="1" x14ac:dyDescent="0.2">
      <c r="A32" s="6">
        <v>4224</v>
      </c>
      <c r="B32" s="6" t="s">
        <v>116</v>
      </c>
      <c r="C32" s="7">
        <f>SUM(C33:C35)</f>
        <v>5769300</v>
      </c>
      <c r="D32" s="7">
        <f t="shared" ref="D32:E32" si="14">SUM(D33:D35)</f>
        <v>950539</v>
      </c>
      <c r="E32" s="7">
        <f t="shared" si="14"/>
        <v>6719839</v>
      </c>
    </row>
    <row r="33" spans="1:5" ht="20.100000000000001" customHeight="1" x14ac:dyDescent="0.2">
      <c r="A33" s="3">
        <v>42241</v>
      </c>
      <c r="B33" s="3" t="s">
        <v>122</v>
      </c>
      <c r="C33" s="4">
        <v>187500</v>
      </c>
      <c r="D33" s="4">
        <v>0</v>
      </c>
      <c r="E33" s="4">
        <f>C33+D33</f>
        <v>187500</v>
      </c>
    </row>
    <row r="34" spans="1:5" ht="20.100000000000001" customHeight="1" x14ac:dyDescent="0.2">
      <c r="A34" s="3">
        <v>422411</v>
      </c>
      <c r="B34" s="3" t="s">
        <v>265</v>
      </c>
      <c r="C34" s="4">
        <v>1537500</v>
      </c>
      <c r="D34" s="4">
        <v>-187500</v>
      </c>
      <c r="E34" s="4">
        <f t="shared" ref="E34:E35" si="15">C34+D34</f>
        <v>1350000</v>
      </c>
    </row>
    <row r="35" spans="1:5" ht="20.100000000000001" customHeight="1" x14ac:dyDescent="0.2">
      <c r="A35" s="3">
        <v>42242</v>
      </c>
      <c r="B35" s="3" t="s">
        <v>117</v>
      </c>
      <c r="C35" s="4">
        <v>4044300</v>
      </c>
      <c r="D35" s="4">
        <v>1138039</v>
      </c>
      <c r="E35" s="4">
        <f t="shared" si="15"/>
        <v>5182339</v>
      </c>
    </row>
    <row r="36" spans="1:5" ht="20.100000000000001" customHeight="1" x14ac:dyDescent="0.2">
      <c r="A36" s="6">
        <v>4225</v>
      </c>
      <c r="B36" s="6" t="s">
        <v>129</v>
      </c>
      <c r="C36" s="7">
        <f>SUM(C37:C39)</f>
        <v>0</v>
      </c>
      <c r="D36" s="7">
        <f t="shared" ref="D36:E36" si="16">SUM(D37:D39)</f>
        <v>265000</v>
      </c>
      <c r="E36" s="7">
        <f t="shared" si="16"/>
        <v>265000</v>
      </c>
    </row>
    <row r="37" spans="1:5" ht="20.100000000000001" customHeight="1" x14ac:dyDescent="0.2">
      <c r="A37" s="3">
        <v>42251</v>
      </c>
      <c r="B37" s="3" t="s">
        <v>130</v>
      </c>
      <c r="C37" s="4">
        <v>0</v>
      </c>
      <c r="D37" s="4">
        <v>10000</v>
      </c>
      <c r="E37" s="4">
        <f t="shared" ref="E37:E39" si="17">C37+D37</f>
        <v>10000</v>
      </c>
    </row>
    <row r="38" spans="1:5" ht="20.100000000000001" customHeight="1" x14ac:dyDescent="0.2">
      <c r="A38" s="3">
        <v>42252</v>
      </c>
      <c r="B38" s="3" t="s">
        <v>131</v>
      </c>
      <c r="C38" s="4">
        <v>0</v>
      </c>
      <c r="D38" s="4">
        <v>250000</v>
      </c>
      <c r="E38" s="8">
        <f t="shared" si="17"/>
        <v>250000</v>
      </c>
    </row>
    <row r="39" spans="1:5" ht="20.100000000000001" customHeight="1" x14ac:dyDescent="0.2">
      <c r="A39" s="3">
        <v>42259</v>
      </c>
      <c r="B39" s="3" t="s">
        <v>233</v>
      </c>
      <c r="C39" s="4">
        <v>0</v>
      </c>
      <c r="D39" s="4">
        <v>5000</v>
      </c>
      <c r="E39" s="4">
        <f t="shared" si="17"/>
        <v>5000</v>
      </c>
    </row>
    <row r="40" spans="1:5" ht="20.100000000000001" customHeight="1" x14ac:dyDescent="0.2">
      <c r="A40" s="6">
        <v>4227</v>
      </c>
      <c r="B40" s="6" t="s">
        <v>235</v>
      </c>
      <c r="C40" s="7">
        <f>SUM(C41:C43)</f>
        <v>0</v>
      </c>
      <c r="D40" s="7">
        <f t="shared" ref="D40:E40" si="18">SUM(D41:D43)</f>
        <v>67100</v>
      </c>
      <c r="E40" s="7">
        <f t="shared" si="18"/>
        <v>67100</v>
      </c>
    </row>
    <row r="41" spans="1:5" ht="20.100000000000001" customHeight="1" x14ac:dyDescent="0.2">
      <c r="A41" s="3">
        <v>42271</v>
      </c>
      <c r="B41" s="3" t="s">
        <v>266</v>
      </c>
      <c r="C41" s="4">
        <v>0</v>
      </c>
      <c r="D41" s="4">
        <v>0</v>
      </c>
      <c r="E41" s="4">
        <f t="shared" ref="E41:E43" si="19">C41+D41</f>
        <v>0</v>
      </c>
    </row>
    <row r="42" spans="1:5" ht="20.100000000000001" customHeight="1" x14ac:dyDescent="0.2">
      <c r="A42" s="3">
        <v>42272</v>
      </c>
      <c r="B42" s="3" t="s">
        <v>267</v>
      </c>
      <c r="C42" s="4">
        <v>0</v>
      </c>
      <c r="D42" s="4">
        <v>0</v>
      </c>
      <c r="E42" s="4">
        <f t="shared" si="19"/>
        <v>0</v>
      </c>
    </row>
    <row r="43" spans="1:5" ht="20.100000000000001" customHeight="1" x14ac:dyDescent="0.2">
      <c r="A43" s="3">
        <v>42273</v>
      </c>
      <c r="B43" s="3" t="s">
        <v>236</v>
      </c>
      <c r="C43" s="4">
        <v>0</v>
      </c>
      <c r="D43" s="4">
        <v>67100</v>
      </c>
      <c r="E43" s="4">
        <f t="shared" si="19"/>
        <v>67100</v>
      </c>
    </row>
    <row r="44" spans="1:5" ht="20.100000000000001" customHeight="1" x14ac:dyDescent="0.2">
      <c r="A44" s="13">
        <v>423</v>
      </c>
      <c r="B44" s="13" t="s">
        <v>118</v>
      </c>
      <c r="C44" s="14">
        <f>C45</f>
        <v>938000</v>
      </c>
      <c r="D44" s="14">
        <f t="shared" ref="D44:E44" si="20">D45</f>
        <v>-938000</v>
      </c>
      <c r="E44" s="14">
        <f t="shared" si="20"/>
        <v>0</v>
      </c>
    </row>
    <row r="45" spans="1:5" ht="20.100000000000001" customHeight="1" x14ac:dyDescent="0.2">
      <c r="A45" s="6">
        <v>4231</v>
      </c>
      <c r="B45" s="6" t="s">
        <v>119</v>
      </c>
      <c r="C45" s="7">
        <f>SUM(C46:C48)</f>
        <v>938000</v>
      </c>
      <c r="D45" s="7">
        <f t="shared" ref="D45:E45" si="21">SUM(D46:D48)</f>
        <v>-938000</v>
      </c>
      <c r="E45" s="7">
        <f t="shared" si="21"/>
        <v>0</v>
      </c>
    </row>
    <row r="46" spans="1:5" ht="20.100000000000001" customHeight="1" x14ac:dyDescent="0.2">
      <c r="A46" s="3">
        <v>42311</v>
      </c>
      <c r="B46" s="3" t="s">
        <v>246</v>
      </c>
      <c r="C46" s="4">
        <v>938000</v>
      </c>
      <c r="D46" s="4">
        <v>-938000</v>
      </c>
      <c r="E46" s="4">
        <f t="shared" ref="E46:E48" si="22">C46+D46</f>
        <v>0</v>
      </c>
    </row>
    <row r="47" spans="1:5" ht="20.100000000000001" customHeight="1" x14ac:dyDescent="0.2">
      <c r="A47" s="3">
        <v>42313</v>
      </c>
      <c r="B47" s="3" t="s">
        <v>247</v>
      </c>
      <c r="C47" s="4">
        <v>0</v>
      </c>
      <c r="D47" s="4">
        <v>0</v>
      </c>
      <c r="E47" s="4">
        <f t="shared" si="22"/>
        <v>0</v>
      </c>
    </row>
    <row r="48" spans="1:5" ht="20.100000000000001" customHeight="1" x14ac:dyDescent="0.2">
      <c r="A48" s="3">
        <v>42319</v>
      </c>
      <c r="B48" s="3" t="s">
        <v>268</v>
      </c>
      <c r="C48" s="4">
        <v>0</v>
      </c>
      <c r="D48" s="4">
        <v>0</v>
      </c>
      <c r="E48" s="4">
        <f t="shared" si="22"/>
        <v>0</v>
      </c>
    </row>
    <row r="49" spans="1:5" ht="20.100000000000001" customHeight="1" x14ac:dyDescent="0.2">
      <c r="A49" s="13">
        <v>426</v>
      </c>
      <c r="B49" s="13" t="s">
        <v>132</v>
      </c>
      <c r="C49" s="14">
        <f>C50</f>
        <v>247800</v>
      </c>
      <c r="D49" s="14">
        <f t="shared" ref="D49:E50" si="23">D50</f>
        <v>-157800</v>
      </c>
      <c r="E49" s="14">
        <f t="shared" si="23"/>
        <v>90000</v>
      </c>
    </row>
    <row r="50" spans="1:5" ht="20.100000000000001" customHeight="1" x14ac:dyDescent="0.2">
      <c r="A50" s="6">
        <v>4262</v>
      </c>
      <c r="B50" s="6" t="s">
        <v>133</v>
      </c>
      <c r="C50" s="7">
        <f>C51</f>
        <v>247800</v>
      </c>
      <c r="D50" s="7">
        <f t="shared" si="23"/>
        <v>-157800</v>
      </c>
      <c r="E50" s="7">
        <f t="shared" si="23"/>
        <v>90000</v>
      </c>
    </row>
    <row r="51" spans="1:5" ht="20.100000000000001" customHeight="1" x14ac:dyDescent="0.2">
      <c r="A51" s="3">
        <v>42621</v>
      </c>
      <c r="B51" s="3" t="s">
        <v>133</v>
      </c>
      <c r="C51" s="4">
        <v>247800</v>
      </c>
      <c r="D51" s="4">
        <v>-157800</v>
      </c>
      <c r="E51" s="4">
        <f t="shared" ref="E51" si="24">C51+D51</f>
        <v>90000</v>
      </c>
    </row>
    <row r="52" spans="1:5" ht="20.100000000000001" customHeight="1" x14ac:dyDescent="0.2">
      <c r="A52" s="11">
        <v>45</v>
      </c>
      <c r="B52" s="11" t="s">
        <v>269</v>
      </c>
      <c r="C52" s="12">
        <f>C53</f>
        <v>21500000</v>
      </c>
      <c r="D52" s="12">
        <f t="shared" ref="D52:E52" si="25">D53</f>
        <v>-10650000</v>
      </c>
      <c r="E52" s="12">
        <f t="shared" si="25"/>
        <v>10850000</v>
      </c>
    </row>
    <row r="53" spans="1:5" ht="20.100000000000001" customHeight="1" x14ac:dyDescent="0.2">
      <c r="A53" s="13">
        <v>451</v>
      </c>
      <c r="B53" s="13" t="s">
        <v>270</v>
      </c>
      <c r="C53" s="14">
        <f>C54</f>
        <v>21500000</v>
      </c>
      <c r="D53" s="14">
        <f t="shared" ref="D53:E53" si="26">D54</f>
        <v>-10650000</v>
      </c>
      <c r="E53" s="14">
        <f t="shared" si="26"/>
        <v>10850000</v>
      </c>
    </row>
    <row r="54" spans="1:5" ht="20.100000000000001" customHeight="1" x14ac:dyDescent="0.2">
      <c r="A54" s="6">
        <v>4511</v>
      </c>
      <c r="B54" s="6" t="s">
        <v>270</v>
      </c>
      <c r="C54" s="7">
        <f>SUM(C55:C55)</f>
        <v>21500000</v>
      </c>
      <c r="D54" s="7">
        <f>SUM(D55:D55)</f>
        <v>-10650000</v>
      </c>
      <c r="E54" s="7">
        <f>SUM(E55:E55)</f>
        <v>10850000</v>
      </c>
    </row>
    <row r="55" spans="1:5" ht="20.100000000000001" customHeight="1" x14ac:dyDescent="0.2">
      <c r="A55" s="3">
        <v>45111</v>
      </c>
      <c r="B55" s="3" t="s">
        <v>270</v>
      </c>
      <c r="C55" s="4">
        <v>21500000</v>
      </c>
      <c r="D55" s="4">
        <v>-10650000</v>
      </c>
      <c r="E55" s="8">
        <f>C55+D55</f>
        <v>10850000</v>
      </c>
    </row>
  </sheetData>
  <mergeCells count="1">
    <mergeCell ref="A1:E1"/>
  </mergeCells>
  <phoneticPr fontId="1" type="noConversion"/>
  <pageMargins left="0.70866141732283472" right="0.39370078740157483" top="0.78740157480314965" bottom="0.59055118110236227" header="0.39370078740157483" footer="0.19685039370078741"/>
  <pageSetup paperSize="9" scale="67" fitToHeight="0" orientation="portrait" horizontalDpi="300" verticalDpi="300" r:id="rId1"/>
  <headerFooter alignWithMargins="0">
    <oddHeader>&amp;L&amp;"-,Uobičajeno"&amp;11Upravno vijeće
27.12.2021. godine&amp;C&amp;"-,Uobičajeno"&amp;11Financijski plan prihoda i rashoda za 2021. godinu - II. Rebalans&amp;R&amp;"-,Uobičajeno"&amp;11 4. sjednica
Točka 3. dnevnog reda</oddHeader>
    <oddFooter>&amp;L&amp;"-,Uobičajeno"&amp;11Nastavni zavod za javno zdravstvo Dr. "Andrija Štampar"&amp;C&amp;"-,Uobičajeno"&amp;11&amp;A&amp;R&amp;"-,Uobičajeno"&amp;11&amp;P/&amp;N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Plan 2021 - prihodi 6</vt:lpstr>
      <vt:lpstr>Plan 2021 - rashodi 3</vt:lpstr>
      <vt:lpstr>Plan 2021- rashodi 4</vt:lpstr>
      <vt:lpstr>'Plan 2021 - prihodi 6'!Ispis_naslova</vt:lpstr>
      <vt:lpstr>'Plan 2021 - rashodi 3'!Ispis_naslova</vt:lpstr>
      <vt:lpstr>'Plan 2021- rashodi 4'!Ispis_naslova</vt:lpstr>
    </vt:vector>
  </TitlesOfParts>
  <Company>Zavod za javno zdravstvo grada Zagreba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Mikuš</dc:creator>
  <cp:lastModifiedBy>Ana Mikuš</cp:lastModifiedBy>
  <cp:lastPrinted>2021-12-24T13:20:25Z</cp:lastPrinted>
  <dcterms:created xsi:type="dcterms:W3CDTF">2012-12-16T10:33:18Z</dcterms:created>
  <dcterms:modified xsi:type="dcterms:W3CDTF">2021-12-24T13:20:31Z</dcterms:modified>
</cp:coreProperties>
</file>