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/"/>
    </mc:Choice>
  </mc:AlternateContent>
  <xr:revisionPtr revIDLastSave="1" documentId="8_{7EC7799E-0FAC-46C5-AEE9-6424DFDD1C7C}" xr6:coauthVersionLast="47" xr6:coauthVersionMax="47" xr10:uidLastSave="{E53CA85C-46A6-4867-87F3-5621E89711ED}"/>
  <bookViews>
    <workbookView xWindow="-120" yWindow="-120" windowWidth="29040" windowHeight="15840" xr2:uid="{00000000-000D-0000-FFFF-FFFF00000000}"/>
  </bookViews>
  <sheets>
    <sheet name="Plan rashoda i izdataka 2022-24" sheetId="2" r:id="rId1"/>
  </sheets>
  <definedNames>
    <definedName name="_xlnm.Print_Titles" localSheetId="0">'Plan rashoda i izdataka 2022-24'!$1:$6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2" l="1"/>
  <c r="O101" i="2"/>
  <c r="P101" i="2"/>
  <c r="P100" i="2" s="1"/>
  <c r="O26" i="2"/>
  <c r="P9" i="2"/>
  <c r="N15" i="2"/>
  <c r="N14" i="2" s="1"/>
  <c r="N18" i="2"/>
  <c r="N19" i="2"/>
  <c r="O57" i="2"/>
  <c r="P57" i="2"/>
  <c r="O86" i="2"/>
  <c r="P86" i="2"/>
  <c r="O103" i="2"/>
  <c r="P103" i="2"/>
  <c r="O94" i="2"/>
  <c r="P94" i="2"/>
  <c r="O84" i="2"/>
  <c r="O80" i="2"/>
  <c r="O79" i="2" s="1"/>
  <c r="O63" i="2"/>
  <c r="O21" i="2"/>
  <c r="P21" i="2"/>
  <c r="O33" i="2"/>
  <c r="P33" i="2"/>
  <c r="O43" i="2"/>
  <c r="P43" i="2"/>
  <c r="O45" i="2"/>
  <c r="P45" i="2"/>
  <c r="O16" i="2"/>
  <c r="O14" i="2"/>
  <c r="P14" i="2"/>
  <c r="N108" i="2"/>
  <c r="N104" i="2"/>
  <c r="N103" i="2" s="1"/>
  <c r="N102" i="2"/>
  <c r="N101" i="2" s="1"/>
  <c r="N100" i="2" s="1"/>
  <c r="N95" i="2"/>
  <c r="N94" i="2" s="1"/>
  <c r="N93" i="2"/>
  <c r="N92" i="2"/>
  <c r="N91" i="2"/>
  <c r="N90" i="2"/>
  <c r="N89" i="2"/>
  <c r="N88" i="2"/>
  <c r="N87" i="2"/>
  <c r="N85" i="2"/>
  <c r="N84" i="2" s="1"/>
  <c r="N82" i="2"/>
  <c r="N81" i="2"/>
  <c r="N77" i="2"/>
  <c r="N76" i="2"/>
  <c r="N75" i="2"/>
  <c r="N70" i="2"/>
  <c r="N69" i="2"/>
  <c r="N64" i="2"/>
  <c r="N63" i="2" s="1"/>
  <c r="N61" i="2"/>
  <c r="N60" i="2"/>
  <c r="N59" i="2"/>
  <c r="N58" i="2"/>
  <c r="N56" i="2"/>
  <c r="N55" i="2"/>
  <c r="N52" i="2"/>
  <c r="N51" i="2"/>
  <c r="N50" i="2"/>
  <c r="N49" i="2"/>
  <c r="N48" i="2"/>
  <c r="N47" i="2"/>
  <c r="N46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5" i="2"/>
  <c r="N24" i="2"/>
  <c r="N23" i="2"/>
  <c r="N22" i="2"/>
  <c r="N17" i="2"/>
  <c r="N13" i="2"/>
  <c r="N12" i="2"/>
  <c r="N11" i="2"/>
  <c r="N16" i="2" l="1"/>
  <c r="N80" i="2"/>
  <c r="N79" i="2" s="1"/>
  <c r="N26" i="2"/>
  <c r="N21" i="2"/>
  <c r="N45" i="2"/>
  <c r="N33" i="2"/>
  <c r="N86" i="2"/>
  <c r="N43" i="2"/>
  <c r="N57" i="2"/>
  <c r="O100" i="2"/>
  <c r="O9" i="2"/>
  <c r="P8" i="2"/>
  <c r="P26" i="2"/>
  <c r="P20" i="2" s="1"/>
  <c r="O20" i="2"/>
  <c r="D98" i="2"/>
  <c r="E98" i="2"/>
  <c r="F98" i="2"/>
  <c r="G98" i="2"/>
  <c r="H98" i="2"/>
  <c r="I98" i="2"/>
  <c r="J98" i="2"/>
  <c r="K98" i="2"/>
  <c r="L98" i="2"/>
  <c r="M98" i="2"/>
  <c r="D101" i="2"/>
  <c r="E101" i="2"/>
  <c r="F101" i="2"/>
  <c r="G101" i="2"/>
  <c r="H101" i="2"/>
  <c r="I101" i="2"/>
  <c r="I100" i="2" s="1"/>
  <c r="I10" i="2"/>
  <c r="N10" i="2" s="1"/>
  <c r="F45" i="2"/>
  <c r="M103" i="2"/>
  <c r="L103" i="2"/>
  <c r="K103" i="2"/>
  <c r="J103" i="2"/>
  <c r="I103" i="2"/>
  <c r="H103" i="2"/>
  <c r="G103" i="2"/>
  <c r="F103" i="2"/>
  <c r="E103" i="2"/>
  <c r="D103" i="2"/>
  <c r="C103" i="2"/>
  <c r="F100" i="2" l="1"/>
  <c r="N9" i="2"/>
  <c r="N8" i="2" s="1"/>
  <c r="N98" i="2"/>
  <c r="H100" i="2"/>
  <c r="D100" i="2"/>
  <c r="N20" i="2"/>
  <c r="O8" i="2"/>
  <c r="G100" i="2"/>
  <c r="E100" i="2"/>
  <c r="P63" i="2" l="1"/>
  <c r="M63" i="2"/>
  <c r="L63" i="2"/>
  <c r="K63" i="2"/>
  <c r="J63" i="2"/>
  <c r="I63" i="2"/>
  <c r="H63" i="2"/>
  <c r="G63" i="2"/>
  <c r="F63" i="2"/>
  <c r="E63" i="2"/>
  <c r="D63" i="2"/>
  <c r="C63" i="2"/>
  <c r="C9" i="2"/>
  <c r="C14" i="2"/>
  <c r="C16" i="2"/>
  <c r="C21" i="2"/>
  <c r="C26" i="2"/>
  <c r="C33" i="2"/>
  <c r="C43" i="2"/>
  <c r="C45" i="2"/>
  <c r="C54" i="2"/>
  <c r="C57" i="2"/>
  <c r="C66" i="2"/>
  <c r="C68" i="2"/>
  <c r="C72" i="2"/>
  <c r="C74" i="2"/>
  <c r="C80" i="2"/>
  <c r="C79" i="2" s="1"/>
  <c r="C84" i="2"/>
  <c r="C86" i="2"/>
  <c r="C94" i="2"/>
  <c r="C96" i="2"/>
  <c r="C98" i="2"/>
  <c r="C101" i="2"/>
  <c r="C100" i="2" s="1"/>
  <c r="C107" i="2"/>
  <c r="C106" i="2" l="1"/>
  <c r="C71" i="2"/>
  <c r="C65" i="2"/>
  <c r="C62" i="2" s="1"/>
  <c r="C83" i="2"/>
  <c r="C78" i="2" s="1"/>
  <c r="C53" i="2"/>
  <c r="C20" i="2"/>
  <c r="C8" i="2"/>
  <c r="C7" i="2" l="1"/>
  <c r="C105" i="2"/>
  <c r="I86" i="2"/>
  <c r="C109" i="2" l="1"/>
  <c r="D9" i="2"/>
  <c r="E9" i="2"/>
  <c r="F9" i="2"/>
  <c r="G9" i="2"/>
  <c r="H9" i="2"/>
  <c r="I9" i="2"/>
  <c r="J9" i="2"/>
  <c r="K9" i="2"/>
  <c r="L9" i="2"/>
  <c r="M9" i="2"/>
  <c r="G14" i="2"/>
  <c r="F16" i="2"/>
  <c r="G16" i="2"/>
  <c r="F21" i="2"/>
  <c r="G21" i="2"/>
  <c r="G96" i="2"/>
  <c r="G8" i="2" l="1"/>
  <c r="M43" i="2"/>
  <c r="J86" i="2" l="1"/>
  <c r="K86" i="2"/>
  <c r="L86" i="2"/>
  <c r="M86" i="2"/>
  <c r="M106" i="2"/>
  <c r="M105" i="2" s="1"/>
  <c r="O108" i="2"/>
  <c r="P84" i="2"/>
  <c r="P82" i="2"/>
  <c r="P80" i="2" s="1"/>
  <c r="P79" i="2" s="1"/>
  <c r="O77" i="2"/>
  <c r="O76" i="2"/>
  <c r="O75" i="2"/>
  <c r="O70" i="2"/>
  <c r="O69" i="2"/>
  <c r="O67" i="2"/>
  <c r="M101" i="2"/>
  <c r="M100" i="2" s="1"/>
  <c r="M96" i="2"/>
  <c r="M94" i="2"/>
  <c r="M84" i="2"/>
  <c r="M80" i="2"/>
  <c r="M79" i="2" s="1"/>
  <c r="M74" i="2"/>
  <c r="M72" i="2"/>
  <c r="M68" i="2"/>
  <c r="M66" i="2"/>
  <c r="M57" i="2"/>
  <c r="G54" i="2"/>
  <c r="H54" i="2"/>
  <c r="I54" i="2"/>
  <c r="J54" i="2"/>
  <c r="K54" i="2"/>
  <c r="L54" i="2"/>
  <c r="M54" i="2"/>
  <c r="M45" i="2"/>
  <c r="M26" i="2"/>
  <c r="M21" i="2"/>
  <c r="M16" i="2"/>
  <c r="M14" i="2"/>
  <c r="M33" i="2"/>
  <c r="M8" i="2" l="1"/>
  <c r="P67" i="2"/>
  <c r="P75" i="2"/>
  <c r="P69" i="2"/>
  <c r="P76" i="2"/>
  <c r="P70" i="2"/>
  <c r="P77" i="2"/>
  <c r="P108" i="2"/>
  <c r="M83" i="2"/>
  <c r="M78" i="2" s="1"/>
  <c r="M53" i="2"/>
  <c r="M65" i="2"/>
  <c r="M62" i="2" s="1"/>
  <c r="M20" i="2"/>
  <c r="M71" i="2"/>
  <c r="M7" i="2" l="1"/>
  <c r="M109" i="2" s="1"/>
  <c r="D16" i="2" l="1"/>
  <c r="D107" i="2" l="1"/>
  <c r="E107" i="2"/>
  <c r="E106" i="2" s="1"/>
  <c r="E105" i="2" s="1"/>
  <c r="F107" i="2"/>
  <c r="F106" i="2" s="1"/>
  <c r="F105" i="2" s="1"/>
  <c r="G107" i="2"/>
  <c r="H107" i="2"/>
  <c r="H106" i="2" s="1"/>
  <c r="H105" i="2" s="1"/>
  <c r="I107" i="2"/>
  <c r="I106" i="2" s="1"/>
  <c r="I105" i="2" s="1"/>
  <c r="J107" i="2"/>
  <c r="J106" i="2" s="1"/>
  <c r="J105" i="2" s="1"/>
  <c r="K107" i="2"/>
  <c r="K106" i="2" s="1"/>
  <c r="K105" i="2" s="1"/>
  <c r="L107" i="2"/>
  <c r="L106" i="2" s="1"/>
  <c r="L105" i="2" s="1"/>
  <c r="K16" i="2"/>
  <c r="L16" i="2"/>
  <c r="K21" i="2"/>
  <c r="L21" i="2"/>
  <c r="K26" i="2"/>
  <c r="L26" i="2"/>
  <c r="K33" i="2"/>
  <c r="L33" i="2"/>
  <c r="K43" i="2"/>
  <c r="L43" i="2"/>
  <c r="K45" i="2"/>
  <c r="L45" i="2"/>
  <c r="K80" i="2"/>
  <c r="K79" i="2" s="1"/>
  <c r="L80" i="2"/>
  <c r="L79" i="2" s="1"/>
  <c r="K101" i="2"/>
  <c r="K100" i="2" s="1"/>
  <c r="L101" i="2"/>
  <c r="K94" i="2"/>
  <c r="L94" i="2"/>
  <c r="N107" i="2" l="1"/>
  <c r="N106" i="2" s="1"/>
  <c r="N105" i="2" s="1"/>
  <c r="G106" i="2"/>
  <c r="L100" i="2"/>
  <c r="L20" i="2"/>
  <c r="O107" i="2"/>
  <c r="D106" i="2"/>
  <c r="K20" i="2"/>
  <c r="E16" i="2"/>
  <c r="H16" i="2"/>
  <c r="I16" i="2"/>
  <c r="J16" i="2"/>
  <c r="O106" i="2" l="1"/>
  <c r="D105" i="2"/>
  <c r="G105" i="2"/>
  <c r="P107" i="2"/>
  <c r="P106" i="2" s="1"/>
  <c r="P105" i="2" s="1"/>
  <c r="J101" i="2"/>
  <c r="J100" i="2" s="1"/>
  <c r="D94" i="2"/>
  <c r="E94" i="2"/>
  <c r="G94" i="2"/>
  <c r="H94" i="2"/>
  <c r="I94" i="2"/>
  <c r="J94" i="2"/>
  <c r="D96" i="2"/>
  <c r="E96" i="2"/>
  <c r="H96" i="2"/>
  <c r="I96" i="2"/>
  <c r="J96" i="2"/>
  <c r="K96" i="2"/>
  <c r="L96" i="2"/>
  <c r="D86" i="2"/>
  <c r="F86" i="2"/>
  <c r="G86" i="2"/>
  <c r="H86" i="2"/>
  <c r="D84" i="2"/>
  <c r="E84" i="2"/>
  <c r="F84" i="2"/>
  <c r="G84" i="2"/>
  <c r="H84" i="2"/>
  <c r="I84" i="2"/>
  <c r="J84" i="2"/>
  <c r="K84" i="2"/>
  <c r="L84" i="2"/>
  <c r="D80" i="2"/>
  <c r="E80" i="2"/>
  <c r="E79" i="2" s="1"/>
  <c r="F80" i="2"/>
  <c r="G80" i="2"/>
  <c r="H80" i="2"/>
  <c r="H79" i="2" s="1"/>
  <c r="I80" i="2"/>
  <c r="I79" i="2" s="1"/>
  <c r="J80" i="2"/>
  <c r="J79" i="2" s="1"/>
  <c r="D74" i="2"/>
  <c r="E74" i="2"/>
  <c r="F74" i="2"/>
  <c r="G74" i="2"/>
  <c r="H74" i="2"/>
  <c r="I74" i="2"/>
  <c r="J74" i="2"/>
  <c r="K74" i="2"/>
  <c r="L74" i="2"/>
  <c r="D72" i="2"/>
  <c r="E72" i="2"/>
  <c r="F72" i="2"/>
  <c r="G72" i="2"/>
  <c r="H72" i="2"/>
  <c r="I72" i="2"/>
  <c r="J72" i="2"/>
  <c r="K72" i="2"/>
  <c r="L72" i="2"/>
  <c r="D68" i="2"/>
  <c r="E68" i="2"/>
  <c r="F68" i="2"/>
  <c r="G68" i="2"/>
  <c r="H68" i="2"/>
  <c r="I68" i="2"/>
  <c r="J68" i="2"/>
  <c r="K68" i="2"/>
  <c r="L68" i="2"/>
  <c r="D66" i="2"/>
  <c r="E66" i="2"/>
  <c r="F66" i="2"/>
  <c r="G66" i="2"/>
  <c r="H66" i="2"/>
  <c r="I66" i="2"/>
  <c r="J66" i="2"/>
  <c r="K66" i="2"/>
  <c r="L66" i="2"/>
  <c r="D57" i="2"/>
  <c r="E57" i="2"/>
  <c r="F57" i="2"/>
  <c r="G57" i="2"/>
  <c r="H57" i="2"/>
  <c r="H53" i="2" s="1"/>
  <c r="I57" i="2"/>
  <c r="I53" i="2" s="1"/>
  <c r="J57" i="2"/>
  <c r="J53" i="2" s="1"/>
  <c r="K57" i="2"/>
  <c r="K53" i="2" s="1"/>
  <c r="L57" i="2"/>
  <c r="L53" i="2" s="1"/>
  <c r="D54" i="2"/>
  <c r="E54" i="2"/>
  <c r="F54" i="2"/>
  <c r="D45" i="2"/>
  <c r="E45" i="2"/>
  <c r="G45" i="2"/>
  <c r="H45" i="2"/>
  <c r="I45" i="2"/>
  <c r="J45" i="2"/>
  <c r="D43" i="2"/>
  <c r="E43" i="2"/>
  <c r="F43" i="2"/>
  <c r="G43" i="2"/>
  <c r="H43" i="2"/>
  <c r="I43" i="2"/>
  <c r="J43" i="2"/>
  <c r="D33" i="2"/>
  <c r="E33" i="2"/>
  <c r="F33" i="2"/>
  <c r="G33" i="2"/>
  <c r="H33" i="2"/>
  <c r="I33" i="2"/>
  <c r="J33" i="2"/>
  <c r="D26" i="2"/>
  <c r="E26" i="2"/>
  <c r="F26" i="2"/>
  <c r="G26" i="2"/>
  <c r="I26" i="2"/>
  <c r="J26" i="2"/>
  <c r="D21" i="2"/>
  <c r="E21" i="2"/>
  <c r="H21" i="2"/>
  <c r="I21" i="2"/>
  <c r="J21" i="2"/>
  <c r="D14" i="2"/>
  <c r="D8" i="2" s="1"/>
  <c r="E14" i="2"/>
  <c r="E8" i="2" s="1"/>
  <c r="F14" i="2"/>
  <c r="F8" i="2" s="1"/>
  <c r="H14" i="2"/>
  <c r="H8" i="2" s="1"/>
  <c r="I14" i="2"/>
  <c r="I8" i="2" s="1"/>
  <c r="J14" i="2"/>
  <c r="J8" i="2" s="1"/>
  <c r="K14" i="2"/>
  <c r="K8" i="2" s="1"/>
  <c r="L14" i="2"/>
  <c r="L8" i="2" s="1"/>
  <c r="N68" i="2" l="1"/>
  <c r="N54" i="2"/>
  <c r="N53" i="2" s="1"/>
  <c r="N72" i="2"/>
  <c r="N96" i="2"/>
  <c r="N83" i="2" s="1"/>
  <c r="N78" i="2" s="1"/>
  <c r="O105" i="2"/>
  <c r="N66" i="2"/>
  <c r="N74" i="2"/>
  <c r="F79" i="2"/>
  <c r="G53" i="2"/>
  <c r="G79" i="2"/>
  <c r="K71" i="2"/>
  <c r="E83" i="2"/>
  <c r="L83" i="2"/>
  <c r="L78" i="2" s="1"/>
  <c r="F83" i="2"/>
  <c r="K83" i="2"/>
  <c r="K78" i="2" s="1"/>
  <c r="D53" i="2"/>
  <c r="E53" i="2"/>
  <c r="G83" i="2"/>
  <c r="F53" i="2"/>
  <c r="D79" i="2"/>
  <c r="D83" i="2"/>
  <c r="J83" i="2"/>
  <c r="H83" i="2"/>
  <c r="I83" i="2"/>
  <c r="J65" i="2"/>
  <c r="J62" i="2" s="1"/>
  <c r="F65" i="2"/>
  <c r="L71" i="2"/>
  <c r="H71" i="2"/>
  <c r="D71" i="2"/>
  <c r="L65" i="2"/>
  <c r="L62" i="2" s="1"/>
  <c r="H65" i="2"/>
  <c r="H62" i="2" s="1"/>
  <c r="D65" i="2"/>
  <c r="J71" i="2"/>
  <c r="F71" i="2"/>
  <c r="G71" i="2"/>
  <c r="J20" i="2"/>
  <c r="I65" i="2"/>
  <c r="I62" i="2" s="1"/>
  <c r="E65" i="2"/>
  <c r="E62" i="2" s="1"/>
  <c r="D20" i="2"/>
  <c r="K65" i="2"/>
  <c r="K62" i="2" s="1"/>
  <c r="G65" i="2"/>
  <c r="G62" i="2" s="1"/>
  <c r="I71" i="2"/>
  <c r="E71" i="2"/>
  <c r="E20" i="2"/>
  <c r="F20" i="2"/>
  <c r="I20" i="2"/>
  <c r="K7" i="2" l="1"/>
  <c r="I7" i="2"/>
  <c r="J7" i="2"/>
  <c r="N71" i="2"/>
  <c r="D62" i="2"/>
  <c r="D7" i="2" s="1"/>
  <c r="N65" i="2"/>
  <c r="N62" i="2" s="1"/>
  <c r="O54" i="2"/>
  <c r="E7" i="2"/>
  <c r="L7" i="2"/>
  <c r="L109" i="2" s="1"/>
  <c r="F62" i="2"/>
  <c r="F7" i="2" s="1"/>
  <c r="O66" i="2"/>
  <c r="O72" i="2"/>
  <c r="O74" i="2"/>
  <c r="O98" i="2"/>
  <c r="O96" i="2"/>
  <c r="K109" i="2"/>
  <c r="O68" i="2"/>
  <c r="F78" i="2"/>
  <c r="E78" i="2"/>
  <c r="G78" i="2"/>
  <c r="G20" i="2"/>
  <c r="G7" i="2" s="1"/>
  <c r="I78" i="2"/>
  <c r="H78" i="2"/>
  <c r="J78" i="2"/>
  <c r="D78" i="2"/>
  <c r="N7" i="2" l="1"/>
  <c r="O53" i="2"/>
  <c r="P54" i="2"/>
  <c r="P53" i="2" s="1"/>
  <c r="P96" i="2"/>
  <c r="O83" i="2"/>
  <c r="P66" i="2"/>
  <c r="P72" i="2"/>
  <c r="P98" i="2"/>
  <c r="P68" i="2"/>
  <c r="P74" i="2"/>
  <c r="N109" i="2"/>
  <c r="E109" i="2"/>
  <c r="O71" i="2"/>
  <c r="O65" i="2"/>
  <c r="F109" i="2"/>
  <c r="I109" i="2"/>
  <c r="D109" i="2"/>
  <c r="J109" i="2"/>
  <c r="P83" i="2" l="1"/>
  <c r="P78" i="2" s="1"/>
  <c r="P71" i="2"/>
  <c r="P65" i="2"/>
  <c r="P62" i="2" s="1"/>
  <c r="P7" i="2" s="1"/>
  <c r="P109" i="2" s="1"/>
  <c r="O62" i="2"/>
  <c r="O7" i="2" s="1"/>
  <c r="O78" i="2"/>
  <c r="G109" i="2"/>
  <c r="O109" i="2" l="1"/>
  <c r="H26" i="2"/>
  <c r="H20" i="2" l="1"/>
  <c r="H7" i="2" s="1"/>
  <c r="H109" i="2" l="1"/>
</calcChain>
</file>

<file path=xl/sharedStrings.xml><?xml version="1.0" encoding="utf-8"?>
<sst xmlns="http://schemas.openxmlformats.org/spreadsheetml/2006/main" count="122" uniqueCount="115">
  <si>
    <t>Vlastiti prihodi</t>
  </si>
  <si>
    <t>Prihodi za posebne namjene</t>
  </si>
  <si>
    <t>Pomoći</t>
  </si>
  <si>
    <t>Namjenski primici od zaduživanja</t>
  </si>
  <si>
    <t>Šifra</t>
  </si>
  <si>
    <t>Naziv</t>
  </si>
  <si>
    <t>Opći prihodi i primici                GRAD ZAGREB</t>
  </si>
  <si>
    <t xml:space="preserve">Opći prihodi i primici Decentralizrana   </t>
  </si>
  <si>
    <t>Donacije</t>
  </si>
  <si>
    <t>Prihodi od nefinancijske imovine i nadoknade šteta s osnova osiguranja</t>
  </si>
  <si>
    <t>RASHODI POSLOVANJA</t>
  </si>
  <si>
    <t>Plaće</t>
  </si>
  <si>
    <t>Plaće za redovan rad</t>
  </si>
  <si>
    <t>Plaće za prekovremeni rad</t>
  </si>
  <si>
    <t>Plaća za posebne uvjete rada</t>
  </si>
  <si>
    <t>Ostali rashodi za zaposlene</t>
  </si>
  <si>
    <t>Doprinosi na plaće</t>
  </si>
  <si>
    <t>Materijalni rashodi</t>
  </si>
  <si>
    <t>Službena putovanja</t>
  </si>
  <si>
    <t>Stručno usavršavanje  zaposlenika</t>
  </si>
  <si>
    <t>Rashodi za materijal i energiju</t>
  </si>
  <si>
    <t>Materijal i sirovine</t>
  </si>
  <si>
    <t>Energija</t>
  </si>
  <si>
    <t>Sitni inventar i autogume</t>
  </si>
  <si>
    <t>Službena radna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</si>
  <si>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</si>
  <si>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</si>
  <si>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</si>
  <si>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</si>
  <si>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</si>
  <si>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</si>
  <si>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</si>
  <si>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</si>
  <si>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</si>
  <si>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</si>
  <si>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</si>
  <si>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</si>
  <si>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</si>
  <si>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</si>
  <si>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Troškovih sudskih postupaka</t>
  </si>
  <si>
    <t>Ostali nespomenuti rashodi poslovanja</t>
  </si>
  <si>
    <t>Ostali financijski rashodi</t>
  </si>
  <si>
    <t>Bankarske usluge i usluge platnog prometa</t>
  </si>
  <si>
    <t>Negativne tečajne razlike</t>
  </si>
  <si>
    <t>Zatezne kamate</t>
  </si>
  <si>
    <t>Ostali nespomenuti financijski rashodi</t>
  </si>
  <si>
    <t xml:space="preserve">Naknade građanima i kućanstvima na temelju osiguranja i druge naknade </t>
  </si>
  <si>
    <t>Naknade građanima i kućanstvima u novcu</t>
  </si>
  <si>
    <t>Ostale naknade građanima i kućanstvima iz proračuna</t>
  </si>
  <si>
    <t xml:space="preserve">Ostali rashodi </t>
  </si>
  <si>
    <t>Tekuće donacije</t>
  </si>
  <si>
    <t>Tekuće donacije u novcu</t>
  </si>
  <si>
    <t>Naknade šteta pravnim i fizičkim osobama</t>
  </si>
  <si>
    <t>Naknade pteta zaposlenicima po sud.odlukama</t>
  </si>
  <si>
    <t>Ugovorene kazne i ostale naknade šteta</t>
  </si>
  <si>
    <t>Rashodi za nabavu neproizvedene dugotrajne imovine</t>
  </si>
  <si>
    <t>Licence (računalne)</t>
  </si>
  <si>
    <t>Građevinski objekti</t>
  </si>
  <si>
    <t>Poslovni objekti</t>
  </si>
  <si>
    <t>Uredska oprema i namještaj</t>
  </si>
  <si>
    <t>Komunikacijska oprema</t>
  </si>
  <si>
    <t>Sportska i glazbena oprema</t>
  </si>
  <si>
    <t>Knjige</t>
  </si>
  <si>
    <t>Ulaganje u računalne programe</t>
  </si>
  <si>
    <t>SVEUKUPNO RASHODI</t>
  </si>
  <si>
    <t>Plaće u naravi</t>
  </si>
  <si>
    <t>Kazne, penali i naknadne štete</t>
  </si>
  <si>
    <t>Ostala nematerijalna imovina</t>
  </si>
  <si>
    <t>Naknade građanima i kućanstvima u naravi</t>
  </si>
  <si>
    <t>Kamate za primljene kredite i zajmove</t>
  </si>
  <si>
    <t xml:space="preserve">Kamate za primljene kredite </t>
  </si>
  <si>
    <t>Izdaci za dane zajmove i depozite</t>
  </si>
  <si>
    <t>Izdaci za depozite i jamčevne pologe</t>
  </si>
  <si>
    <t>Izdaci za depozite u kreditnim i ostalim financijskim institucijama - tuzemni</t>
  </si>
  <si>
    <t>Financijski rashodi</t>
  </si>
  <si>
    <t>Kamate za primljene kredite i zajmove od institucija javnog sektora</t>
  </si>
  <si>
    <t>Nematerijalna imovina</t>
  </si>
  <si>
    <t>Postrojenja i oprema</t>
  </si>
  <si>
    <t>Prijevozna sredstva</t>
  </si>
  <si>
    <t>Rashodi za usluge</t>
  </si>
  <si>
    <t>Rashodi za zaposlene</t>
  </si>
  <si>
    <t>Doprinosi MIO</t>
  </si>
  <si>
    <t>Doprinosi za obvezno zdravstveno osiguranje</t>
  </si>
  <si>
    <t>Doprinosi za obvezno osiguranje u slučaju nezaposlenosti</t>
  </si>
  <si>
    <t>Naknade troškova zaposlenima</t>
  </si>
  <si>
    <t>Naknade za prijevoz, za rad na terenu i odvojeni život</t>
  </si>
  <si>
    <t>Ostale naknade troškova zaposlenima</t>
  </si>
  <si>
    <t>Uredski materijal i ostali materijalni  rashodi</t>
  </si>
  <si>
    <t>Materijal i dijelovi za tekuće i investicijsko održavanje</t>
  </si>
  <si>
    <t>Naknade za rad članovima predstavničkih i izvršnih tijela i upravnih vijeća</t>
  </si>
  <si>
    <t>Rashodi za nabavu nefinancijske imovine</t>
  </si>
  <si>
    <t>Rashodi za nabavu proizvedene dugotrajne imovine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</si>
  <si>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</si>
  <si>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</si>
  <si>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</si>
  <si>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</si>
  <si>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 u cestovnom prometu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</si>
  <si>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</si>
  <si>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</si>
  <si>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</si>
  <si>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</si>
  <si>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Izdaci za financijsku imovinu i otplate zajmova</t>
  </si>
  <si>
    <t>NAZIV ZDRAVSTVENE USTANOVE: Nastavni zavod za javno zdravstvo "Dr. Andrija Štampar"</t>
  </si>
  <si>
    <t>92 - Višak prihoda iz ranijih razdoblja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</si>
  <si>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</si>
  <si>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</si>
  <si>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</si>
  <si>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Dodatna ulaganja u ostalu nefinancijsku imovinu</t>
  </si>
  <si>
    <t xml:space="preserve">Opći prihodi i primici </t>
  </si>
  <si>
    <t>UKUPNO PLAN ZA 2022.</t>
  </si>
  <si>
    <t>PROJEKCIJA 
PLAN ZA 2023.</t>
  </si>
  <si>
    <t>PROJEKCIJA 
PLAN ZA 2024.</t>
  </si>
  <si>
    <t xml:space="preserve">           PLAN RASHODA I IZDATAKA PO IZVORIMA PRIHODA ZA 2022.</t>
  </si>
  <si>
    <t xml:space="preserve"> PLAN RASHODA I IZDATAKA  ZDRAVSTVENIH USTANOVA KOJIMA JE OSNIVAČ GRAD ZAGREB ZA 2022-2024</t>
  </si>
  <si>
    <t xml:space="preserve"> PLAN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</si>
</sst>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92">
    <xf numFmtId="0" fontId="0" fillId="0" borderId="0" xfId="0"/>
    <xf numFmtId="3" fontId="17" fillId="0" borderId="8" xfId="0" applyNumberFormat="1" applyFont="1" applyFill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17" fillId="21" borderId="8" xfId="0" applyNumberFormat="1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3" fontId="16" fillId="0" borderId="8" xfId="0" applyNumberFormat="1" applyFont="1" applyBorder="1" applyAlignment="1">
      <alignment horizontal="right" wrapText="1"/>
    </xf>
    <xf numFmtId="3" fontId="17" fillId="24" borderId="8" xfId="0" applyNumberFormat="1" applyFont="1" applyFill="1" applyBorder="1" applyAlignment="1">
      <alignment horizontal="right"/>
    </xf>
    <xf numFmtId="3" fontId="17" fillId="25" borderId="8" xfId="0" applyNumberFormat="1" applyFont="1" applyFill="1" applyBorder="1" applyAlignment="1">
      <alignment horizontal="right" wrapText="1"/>
    </xf>
    <xf numFmtId="3" fontId="17" fillId="25" borderId="8" xfId="0" applyNumberFormat="1" applyFont="1" applyFill="1" applyBorder="1" applyAlignment="1">
      <alignment horizontal="right"/>
    </xf>
    <xf numFmtId="0" fontId="18" fillId="0" borderId="0" xfId="0" applyFont="1"/>
    <xf numFmtId="0" fontId="17" fillId="0" borderId="0" xfId="1" applyNumberFormat="1" applyFont="1" applyFill="1" applyBorder="1" applyAlignment="1" applyProtection="1"/>
    <xf numFmtId="0" fontId="17" fillId="18" borderId="8" xfId="1" applyNumberFormat="1" applyFont="1" applyFill="1" applyBorder="1" applyAlignment="1" applyProtection="1">
      <alignment horizontal="center" vertical="center" wrapText="1"/>
    </xf>
    <xf numFmtId="3" fontId="17" fillId="0" borderId="8" xfId="0" applyNumberFormat="1" applyFont="1" applyFill="1" applyBorder="1" applyAlignment="1" applyProtection="1">
      <alignment horizontal="right"/>
    </xf>
    <xf numFmtId="3" fontId="17" fillId="25" borderId="8" xfId="0" applyNumberFormat="1" applyFont="1" applyFill="1" applyBorder="1" applyAlignment="1" applyProtection="1">
      <alignment horizontal="right"/>
    </xf>
    <xf numFmtId="3" fontId="17" fillId="22" borderId="8" xfId="0" applyNumberFormat="1" applyFont="1" applyFill="1" applyBorder="1" applyAlignment="1" applyProtection="1">
      <alignment horizontal="right"/>
    </xf>
    <xf numFmtId="3" fontId="17" fillId="23" borderId="8" xfId="0" applyNumberFormat="1" applyFont="1" applyFill="1" applyBorder="1" applyAlignment="1" applyProtection="1">
      <alignment horizontal="right"/>
    </xf>
    <xf numFmtId="3" fontId="16" fillId="0" borderId="8" xfId="0" applyNumberFormat="1" applyFont="1" applyFill="1" applyBorder="1" applyAlignment="1" applyProtection="1">
      <alignment horizontal="right"/>
    </xf>
    <xf numFmtId="3" fontId="17" fillId="19" borderId="8" xfId="0" applyNumberFormat="1" applyFont="1" applyFill="1" applyBorder="1" applyAlignment="1" applyProtection="1">
      <alignment horizontal="right"/>
    </xf>
    <xf numFmtId="0" fontId="18" fillId="0" borderId="0" xfId="0" applyFont="1" applyFill="1"/>
    <xf numFmtId="3" fontId="18" fillId="0" borderId="0" xfId="0" applyNumberFormat="1" applyFont="1"/>
    <xf numFmtId="0" fontId="18" fillId="0" borderId="0" xfId="0" applyFont="1" applyBorder="1"/>
    <xf numFmtId="3" fontId="17" fillId="0" borderId="8" xfId="0" applyNumberFormat="1" applyFont="1" applyFill="1" applyBorder="1" applyAlignment="1">
      <alignment horizontal="right" wrapText="1"/>
    </xf>
    <xf numFmtId="3" fontId="17" fillId="20" borderId="8" xfId="0" applyNumberFormat="1" applyFont="1" applyFill="1" applyBorder="1" applyAlignment="1" applyProtection="1">
      <alignment horizontal="right" wrapText="1"/>
    </xf>
    <xf numFmtId="3" fontId="16" fillId="0" borderId="0" xfId="0" applyNumberFormat="1" applyFont="1"/>
    <xf numFmtId="3" fontId="17" fillId="0" borderId="0" xfId="1" applyNumberFormat="1" applyFont="1" applyFill="1" applyBorder="1" applyAlignment="1" applyProtection="1"/>
    <xf numFmtId="3" fontId="17" fillId="18" borderId="8" xfId="1" applyNumberFormat="1" applyFont="1" applyFill="1" applyBorder="1" applyAlignment="1" applyProtection="1">
      <alignment horizontal="center" vertical="center" wrapText="1"/>
    </xf>
    <xf numFmtId="0" fontId="17" fillId="20" borderId="8" xfId="0" applyNumberFormat="1" applyFont="1" applyFill="1" applyBorder="1" applyAlignment="1" applyProtection="1">
      <alignment horizontal="center"/>
    </xf>
    <xf numFmtId="0" fontId="17" fillId="20" borderId="8" xfId="0" applyNumberFormat="1" applyFont="1" applyFill="1" applyBorder="1" applyAlignment="1" applyProtection="1">
      <alignment wrapText="1"/>
    </xf>
    <xf numFmtId="0" fontId="17" fillId="21" borderId="8" xfId="0" applyNumberFormat="1" applyFont="1" applyFill="1" applyBorder="1" applyAlignment="1">
      <alignment horizontal="center"/>
    </xf>
    <xf numFmtId="0" fontId="17" fillId="21" borderId="8" xfId="0" applyNumberFormat="1" applyFont="1" applyFill="1" applyBorder="1" applyAlignment="1">
      <alignment horizontal="left"/>
    </xf>
    <xf numFmtId="0" fontId="17" fillId="0" borderId="8" xfId="0" applyNumberFormat="1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left"/>
    </xf>
    <xf numFmtId="0" fontId="16" fillId="0" borderId="8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left"/>
    </xf>
    <xf numFmtId="0" fontId="17" fillId="0" borderId="8" xfId="0" applyNumberFormat="1" applyFont="1" applyFill="1" applyBorder="1"/>
    <xf numFmtId="0" fontId="16" fillId="0" borderId="8" xfId="0" applyNumberFormat="1" applyFont="1" applyFill="1" applyBorder="1" applyAlignment="1">
      <alignment horizontal="left"/>
    </xf>
    <xf numFmtId="0" fontId="17" fillId="0" borderId="8" xfId="0" applyNumberFormat="1" applyFont="1" applyFill="1" applyBorder="1" applyAlignment="1">
      <alignment horizontal="center" vertical="top"/>
    </xf>
    <xf numFmtId="0" fontId="17" fillId="0" borderId="8" xfId="0" applyNumberFormat="1" applyFont="1" applyFill="1" applyBorder="1" applyAlignment="1">
      <alignment horizontal="left" vertical="top" wrapText="1"/>
    </xf>
    <xf numFmtId="0" fontId="16" fillId="0" borderId="8" xfId="0" applyNumberFormat="1" applyFont="1" applyFill="1" applyBorder="1" applyAlignment="1">
      <alignment horizontal="center"/>
    </xf>
    <xf numFmtId="0" fontId="16" fillId="0" borderId="8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top"/>
    </xf>
    <xf numFmtId="3" fontId="16" fillId="0" borderId="0" xfId="0" applyNumberFormat="1" applyFont="1" applyFill="1"/>
    <xf numFmtId="0" fontId="17" fillId="21" borderId="8" xfId="0" applyNumberFormat="1" applyFont="1" applyFill="1" applyBorder="1" applyAlignment="1">
      <alignment horizontal="center" vertical="top"/>
    </xf>
    <xf numFmtId="0" fontId="17" fillId="21" borderId="8" xfId="0" applyNumberFormat="1" applyFont="1" applyFill="1" applyBorder="1" applyAlignment="1">
      <alignment horizontal="left" vertical="top"/>
    </xf>
    <xf numFmtId="0" fontId="16" fillId="0" borderId="8" xfId="0" applyNumberFormat="1" applyFont="1" applyBorder="1" applyAlignment="1">
      <alignment horizontal="center" vertical="top"/>
    </xf>
    <xf numFmtId="0" fontId="16" fillId="0" borderId="8" xfId="0" applyNumberFormat="1" applyFont="1" applyBorder="1" applyAlignment="1">
      <alignment horizontal="left" vertical="top"/>
    </xf>
    <xf numFmtId="0" fontId="16" fillId="0" borderId="8" xfId="0" applyNumberFormat="1" applyFont="1" applyFill="1" applyBorder="1" applyAlignment="1">
      <alignment horizontal="center" vertical="top"/>
    </xf>
    <xf numFmtId="0" fontId="16" fillId="0" borderId="8" xfId="0" applyNumberFormat="1" applyFont="1" applyFill="1" applyBorder="1" applyAlignment="1">
      <alignment horizontal="left" vertical="top"/>
    </xf>
    <xf numFmtId="0" fontId="17" fillId="0" borderId="8" xfId="0" applyNumberFormat="1" applyFont="1" applyBorder="1" applyAlignment="1">
      <alignment horizontal="center"/>
    </xf>
    <xf numFmtId="0" fontId="17" fillId="0" borderId="8" xfId="1" applyNumberFormat="1" applyFont="1" applyBorder="1" applyAlignment="1">
      <alignment horizontal="left" wrapText="1"/>
    </xf>
    <xf numFmtId="0" fontId="16" fillId="0" borderId="8" xfId="1" applyNumberFormat="1" applyFont="1" applyBorder="1" applyAlignment="1">
      <alignment horizontal="left" wrapText="1"/>
    </xf>
    <xf numFmtId="0" fontId="17" fillId="0" borderId="8" xfId="0" applyNumberFormat="1" applyFont="1" applyBorder="1" applyAlignment="1">
      <alignment horizontal="center" vertical="top"/>
    </xf>
    <xf numFmtId="0" fontId="17" fillId="0" borderId="8" xfId="0" applyNumberFormat="1" applyFont="1" applyBorder="1" applyAlignment="1">
      <alignment horizontal="left" vertical="top"/>
    </xf>
    <xf numFmtId="0" fontId="17" fillId="0" borderId="8" xfId="0" applyNumberFormat="1" applyFont="1" applyBorder="1" applyAlignment="1">
      <alignment horizontal="left"/>
    </xf>
    <xf numFmtId="0" fontId="16" fillId="0" borderId="8" xfId="0" applyNumberFormat="1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left" vertical="center" wrapText="1"/>
    </xf>
    <xf numFmtId="0" fontId="17" fillId="0" borderId="8" xfId="0" applyNumberFormat="1" applyFont="1" applyFill="1" applyBorder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wrapText="1"/>
    </xf>
    <xf numFmtId="0" fontId="16" fillId="0" borderId="8" xfId="0" applyNumberFormat="1" applyFont="1" applyFill="1" applyBorder="1" applyAlignment="1" applyProtection="1">
      <alignment horizontal="center"/>
    </xf>
    <xf numFmtId="0" fontId="16" fillId="0" borderId="8" xfId="1" applyNumberFormat="1" applyFont="1" applyBorder="1" applyAlignment="1">
      <alignment horizontal="left"/>
    </xf>
    <xf numFmtId="0" fontId="16" fillId="0" borderId="8" xfId="0" applyNumberFormat="1" applyFont="1" applyBorder="1" applyAlignment="1">
      <alignment horizontal="center" wrapText="1"/>
    </xf>
    <xf numFmtId="0" fontId="16" fillId="0" borderId="8" xfId="0" applyNumberFormat="1" applyFont="1" applyBorder="1" applyAlignment="1">
      <alignment horizontal="left" vertical="top" wrapText="1"/>
    </xf>
    <xf numFmtId="0" fontId="17" fillId="24" borderId="8" xfId="0" applyNumberFormat="1" applyFont="1" applyFill="1" applyBorder="1" applyAlignment="1">
      <alignment horizontal="center"/>
    </xf>
    <xf numFmtId="0" fontId="17" fillId="24" borderId="8" xfId="0" applyNumberFormat="1" applyFont="1" applyFill="1" applyBorder="1" applyAlignment="1">
      <alignment horizontal="left"/>
    </xf>
    <xf numFmtId="0" fontId="17" fillId="25" borderId="8" xfId="0" applyNumberFormat="1" applyFont="1" applyFill="1" applyBorder="1" applyAlignment="1">
      <alignment horizontal="center" wrapText="1"/>
    </xf>
    <xf numFmtId="0" fontId="17" fillId="25" borderId="8" xfId="0" applyNumberFormat="1" applyFont="1" applyFill="1" applyBorder="1" applyAlignment="1">
      <alignment horizontal="left" vertical="top" wrapText="1"/>
    </xf>
    <xf numFmtId="0" fontId="17" fillId="25" borderId="8" xfId="0" applyNumberFormat="1" applyFont="1" applyFill="1" applyBorder="1" applyAlignment="1">
      <alignment horizontal="center"/>
    </xf>
    <xf numFmtId="0" fontId="17" fillId="25" borderId="8" xfId="0" applyNumberFormat="1" applyFont="1" applyFill="1" applyBorder="1" applyAlignment="1">
      <alignment horizontal="left"/>
    </xf>
    <xf numFmtId="0" fontId="16" fillId="0" borderId="8" xfId="0" applyNumberFormat="1" applyFont="1" applyBorder="1" applyAlignment="1">
      <alignment horizontal="center" vertical="top" wrapText="1"/>
    </xf>
    <xf numFmtId="0" fontId="16" fillId="0" borderId="8" xfId="0" applyNumberFormat="1" applyFont="1" applyBorder="1" applyAlignment="1">
      <alignment horizontal="left" wrapText="1"/>
    </xf>
    <xf numFmtId="0" fontId="16" fillId="0" borderId="8" xfId="38" applyNumberFormat="1" applyFont="1" applyBorder="1" applyAlignment="1">
      <alignment horizontal="left"/>
    </xf>
    <xf numFmtId="0" fontId="16" fillId="0" borderId="8" xfId="0" applyNumberFormat="1" applyFont="1" applyFill="1" applyBorder="1" applyAlignment="1" applyProtection="1">
      <alignment wrapText="1"/>
    </xf>
    <xf numFmtId="0" fontId="17" fillId="25" borderId="8" xfId="0" applyNumberFormat="1" applyFont="1" applyFill="1" applyBorder="1" applyAlignment="1" applyProtection="1">
      <alignment horizontal="center"/>
    </xf>
    <xf numFmtId="0" fontId="17" fillId="25" borderId="8" xfId="0" applyNumberFormat="1" applyFont="1" applyFill="1" applyBorder="1" applyAlignment="1" applyProtection="1">
      <alignment wrapText="1"/>
    </xf>
    <xf numFmtId="0" fontId="17" fillId="22" borderId="8" xfId="0" applyNumberFormat="1" applyFont="1" applyFill="1" applyBorder="1" applyAlignment="1" applyProtection="1">
      <alignment horizontal="center"/>
    </xf>
    <xf numFmtId="0" fontId="17" fillId="22" borderId="8" xfId="0" applyNumberFormat="1" applyFont="1" applyFill="1" applyBorder="1" applyAlignment="1" applyProtection="1">
      <alignment wrapText="1"/>
    </xf>
    <xf numFmtId="0" fontId="17" fillId="23" borderId="8" xfId="0" applyNumberFormat="1" applyFont="1" applyFill="1" applyBorder="1" applyAlignment="1" applyProtection="1">
      <alignment horizontal="center"/>
    </xf>
    <xf numFmtId="0" fontId="17" fillId="23" borderId="8" xfId="0" applyNumberFormat="1" applyFont="1" applyFill="1" applyBorder="1" applyAlignment="1" applyProtection="1">
      <alignment wrapText="1"/>
    </xf>
    <xf numFmtId="0" fontId="17" fillId="19" borderId="8" xfId="0" applyNumberFormat="1" applyFont="1" applyFill="1" applyBorder="1" applyAlignment="1" applyProtection="1">
      <alignment horizontal="center"/>
    </xf>
    <xf numFmtId="0" fontId="17" fillId="19" borderId="8" xfId="0" applyNumberFormat="1" applyFont="1" applyFill="1" applyBorder="1" applyAlignment="1" applyProtection="1">
      <alignment wrapText="1"/>
    </xf>
    <xf numFmtId="0" fontId="18" fillId="0" borderId="0" xfId="0" applyFont="1" applyAlignment="1">
      <alignment horizontal="right"/>
    </xf>
    <xf numFmtId="0" fontId="17" fillId="0" borderId="0" xfId="1" applyNumberFormat="1" applyFont="1" applyFill="1" applyBorder="1" applyAlignment="1" applyProtection="1">
      <alignment horizontal="center"/>
    </xf>
    <xf numFmtId="3" fontId="17" fillId="0" borderId="8" xfId="0" applyNumberFormat="1" applyFont="1" applyFill="1" applyBorder="1" applyAlignment="1" applyProtection="1">
      <alignment horizontal="right" wrapText="1"/>
    </xf>
    <xf numFmtId="3" fontId="16" fillId="0" borderId="8" xfId="0" applyNumberFormat="1" applyFont="1" applyFill="1" applyBorder="1" applyAlignment="1" applyProtection="1">
      <alignment horizontal="right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vertical="center" wrapText="1"/>
    </xf>
    <xf numFmtId="0" fontId="17" fillId="0" borderId="8" xfId="1" applyNumberFormat="1" applyFont="1" applyFill="1" applyBorder="1" applyAlignment="1" applyProtection="1">
      <alignment horizontal="center"/>
    </xf>
    <xf numFmtId="0" fontId="17" fillId="0" borderId="8" xfId="1" applyNumberFormat="1" applyFont="1" applyFill="1" applyBorder="1" applyAlignment="1" applyProtection="1">
      <alignment horizontal="left" wrapText="1"/>
    </xf>
    <xf numFmtId="0" fontId="17" fillId="18" borderId="8" xfId="1" applyNumberFormat="1" applyFont="1" applyFill="1" applyBorder="1" applyAlignment="1" applyProtection="1">
      <alignment horizontal="center" vertical="center" wrapText="1"/>
    </xf>
    <xf numFmtId="0" fontId="17" fillId="18" borderId="9" xfId="1" applyNumberFormat="1" applyFont="1" applyFill="1" applyBorder="1" applyAlignment="1" applyProtection="1">
      <alignment horizontal="center" vertical="center" wrapText="1"/>
    </xf>
    <xf numFmtId="0" fontId="17" fillId="18" borderId="10" xfId="1" applyNumberFormat="1" applyFont="1" applyFill="1" applyBorder="1" applyAlignment="1" applyProtection="1">
      <alignment horizontal="center" vertical="center" wrapText="1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9"/>
  <sheetViews>
    <sheetView tabSelected="1" zoomScale="91" zoomScaleNormal="91" workbookViewId="0">
      <pane ySplit="1" topLeftCell="A2" activePane="bottomLeft" state="frozen"/>
      <selection pane="bottomLeft" activeCell="H10" sqref="H10"/>
    </sheetView>
  </sheetViews>
  <sheetFormatPr defaultColWidth="9" defaultRowHeight="15" x14ac:dyDescent="0.25"/>
  <cols>
    <col min="1" max="1" width="6.28515625" style="10" customWidth="1"/>
    <col min="2" max="2" width="62" style="10" bestFit="1" customWidth="1"/>
    <col min="3" max="3" width="14.5703125" style="81" customWidth="1"/>
    <col min="4" max="4" width="14.140625" style="10" customWidth="1"/>
    <col min="5" max="5" width="12.42578125" style="10" customWidth="1"/>
    <col min="6" max="6" width="16.85546875" style="10" customWidth="1"/>
    <col min="7" max="7" width="14" style="10" customWidth="1"/>
    <col min="8" max="8" width="14.42578125" style="10" customWidth="1"/>
    <col min="9" max="9" width="12.140625" style="24" customWidth="1"/>
    <col min="10" max="10" width="13" style="10" customWidth="1"/>
    <col min="11" max="11" width="12.140625" style="10" customWidth="1"/>
    <col min="12" max="13" width="13.7109375" style="10" customWidth="1"/>
    <col min="14" max="14" width="14.7109375" style="10" customWidth="1"/>
    <col min="15" max="16" width="15.42578125" style="10" bestFit="1" customWidth="1"/>
    <col min="17" max="16384" width="9" style="10"/>
  </cols>
  <sheetData>
    <row r="1" spans="1:16" x14ac:dyDescent="0.25">
      <c r="D1" s="20"/>
      <c r="G1" s="19"/>
      <c r="H1" s="19"/>
      <c r="M1" s="19"/>
    </row>
    <row r="2" spans="1:16" s="19" customFormat="1" x14ac:dyDescent="0.25">
      <c r="A2" s="85" t="s">
        <v>113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19" customFormat="1" x14ac:dyDescent="0.25">
      <c r="A3" s="82"/>
      <c r="B3" s="86"/>
      <c r="C3" s="86"/>
      <c r="D3" s="11"/>
      <c r="E3" s="11"/>
      <c r="F3" s="11"/>
      <c r="G3" s="11"/>
      <c r="H3" s="11"/>
      <c r="I3" s="25"/>
      <c r="J3" s="11"/>
      <c r="K3" s="11"/>
      <c r="L3" s="11"/>
      <c r="M3" s="11"/>
      <c r="N3" s="11"/>
      <c r="O3" s="11"/>
      <c r="P3" s="11"/>
    </row>
    <row r="4" spans="1:16" s="19" customFormat="1" ht="15" customHeight="1" x14ac:dyDescent="0.25">
      <c r="A4" s="88" t="s">
        <v>102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5">
      <c r="A5" s="90" t="s">
        <v>4</v>
      </c>
      <c r="B5" s="90" t="s">
        <v>5</v>
      </c>
      <c r="C5" s="89" t="s">
        <v>114</v>
      </c>
      <c r="D5" s="87" t="s">
        <v>112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9" t="s">
        <v>110</v>
      </c>
      <c r="P5" s="89" t="s">
        <v>111</v>
      </c>
    </row>
    <row r="6" spans="1:16" ht="72" x14ac:dyDescent="0.25">
      <c r="A6" s="91"/>
      <c r="B6" s="91"/>
      <c r="C6" s="89"/>
      <c r="D6" s="12" t="s">
        <v>108</v>
      </c>
      <c r="E6" s="12" t="s">
        <v>6</v>
      </c>
      <c r="F6" s="12" t="s">
        <v>7</v>
      </c>
      <c r="G6" s="12" t="s">
        <v>0</v>
      </c>
      <c r="H6" s="12" t="s">
        <v>1</v>
      </c>
      <c r="I6" s="26" t="s">
        <v>2</v>
      </c>
      <c r="J6" s="12" t="s">
        <v>8</v>
      </c>
      <c r="K6" s="12" t="s">
        <v>9</v>
      </c>
      <c r="L6" s="12" t="s">
        <v>3</v>
      </c>
      <c r="M6" s="12" t="s">
        <v>103</v>
      </c>
      <c r="N6" s="12" t="s">
        <v>109</v>
      </c>
      <c r="O6" s="89"/>
      <c r="P6" s="89"/>
    </row>
    <row r="7" spans="1:16" x14ac:dyDescent="0.25">
      <c r="A7" s="27">
        <v>3</v>
      </c>
      <c r="B7" s="28" t="s">
        <v>10</v>
      </c>
      <c r="C7" s="23">
        <f>C8+C20+C53+C65+C71+C62</f>
        <v>147079900</v>
      </c>
      <c r="D7" s="23">
        <f t="shared" ref="D7:L7" si="0">D8+D20+D53+D65+D71+D62</f>
        <v>293000</v>
      </c>
      <c r="E7" s="23">
        <f t="shared" si="0"/>
        <v>2240000</v>
      </c>
      <c r="F7" s="23">
        <f t="shared" si="0"/>
        <v>0</v>
      </c>
      <c r="G7" s="23">
        <f t="shared" si="0"/>
        <v>57032800</v>
      </c>
      <c r="H7" s="23">
        <f t="shared" si="0"/>
        <v>115000000</v>
      </c>
      <c r="I7" s="23">
        <f t="shared" si="0"/>
        <v>6792000</v>
      </c>
      <c r="J7" s="23">
        <f t="shared" si="0"/>
        <v>0</v>
      </c>
      <c r="K7" s="23">
        <f t="shared" si="0"/>
        <v>100000</v>
      </c>
      <c r="L7" s="23">
        <f t="shared" si="0"/>
        <v>0</v>
      </c>
      <c r="M7" s="23">
        <f>M8+M20+M53+M65+M71+M62</f>
        <v>0</v>
      </c>
      <c r="N7" s="23">
        <f>N8+N20+N53+N65+N71+N62</f>
        <v>181457800</v>
      </c>
      <c r="O7" s="23">
        <f t="shared" ref="O7" si="1">O8+O20+O53+O65+O71+O62</f>
        <v>162958000</v>
      </c>
      <c r="P7" s="23">
        <f t="shared" ref="P7" si="2">P8+P20+P53+P65+P71+P62</f>
        <v>147458000</v>
      </c>
    </row>
    <row r="8" spans="1:16" x14ac:dyDescent="0.25">
      <c r="A8" s="29">
        <v>31</v>
      </c>
      <c r="B8" s="30" t="s">
        <v>80</v>
      </c>
      <c r="C8" s="3">
        <f>C9+C14+C16</f>
        <v>75099200</v>
      </c>
      <c r="D8" s="3">
        <f t="shared" ref="D8:M8" si="3">D9+D14+D16</f>
        <v>0</v>
      </c>
      <c r="E8" s="3">
        <f t="shared" si="3"/>
        <v>1530000</v>
      </c>
      <c r="F8" s="3">
        <f t="shared" si="3"/>
        <v>0</v>
      </c>
      <c r="G8" s="3">
        <f t="shared" si="3"/>
        <v>22915000</v>
      </c>
      <c r="H8" s="3">
        <f t="shared" si="3"/>
        <v>69015000</v>
      </c>
      <c r="I8" s="3">
        <f t="shared" si="3"/>
        <v>5500000</v>
      </c>
      <c r="J8" s="3">
        <f t="shared" si="3"/>
        <v>0</v>
      </c>
      <c r="K8" s="3">
        <f t="shared" si="3"/>
        <v>0</v>
      </c>
      <c r="L8" s="3">
        <f t="shared" si="3"/>
        <v>0</v>
      </c>
      <c r="M8" s="3">
        <f t="shared" si="3"/>
        <v>0</v>
      </c>
      <c r="N8" s="3">
        <f t="shared" ref="N8" si="4">N9+N14+N16</f>
        <v>98960000</v>
      </c>
      <c r="O8" s="3">
        <f t="shared" ref="O8" si="5">O9+O14+O16</f>
        <v>93515000</v>
      </c>
      <c r="P8" s="3">
        <f t="shared" ref="P8" si="6">P9+P14+P16</f>
        <v>86515000</v>
      </c>
    </row>
    <row r="9" spans="1:16" x14ac:dyDescent="0.25">
      <c r="A9" s="31">
        <v>311</v>
      </c>
      <c r="B9" s="32" t="s">
        <v>11</v>
      </c>
      <c r="C9" s="1">
        <f>SUM(C10:C13)</f>
        <v>62948100</v>
      </c>
      <c r="D9" s="1">
        <f t="shared" ref="D9:M9" si="7">SUM(D10:D13)</f>
        <v>0</v>
      </c>
      <c r="E9" s="1">
        <f t="shared" si="7"/>
        <v>1310000</v>
      </c>
      <c r="F9" s="1">
        <f t="shared" si="7"/>
        <v>0</v>
      </c>
      <c r="G9" s="1">
        <f t="shared" si="7"/>
        <v>18375000</v>
      </c>
      <c r="H9" s="1">
        <f t="shared" si="7"/>
        <v>56100000</v>
      </c>
      <c r="I9" s="1">
        <f t="shared" si="7"/>
        <v>4730000</v>
      </c>
      <c r="J9" s="1">
        <f t="shared" si="7"/>
        <v>0</v>
      </c>
      <c r="K9" s="1">
        <f t="shared" si="7"/>
        <v>0</v>
      </c>
      <c r="L9" s="1">
        <f t="shared" si="7"/>
        <v>0</v>
      </c>
      <c r="M9" s="1">
        <f t="shared" si="7"/>
        <v>0</v>
      </c>
      <c r="N9" s="1">
        <f t="shared" ref="N9:P9" si="8">SUM(N10:N13)</f>
        <v>80515000</v>
      </c>
      <c r="O9" s="1">
        <f t="shared" si="8"/>
        <v>76515000</v>
      </c>
      <c r="P9" s="1">
        <f t="shared" si="8"/>
        <v>70515000</v>
      </c>
    </row>
    <row r="10" spans="1:16" x14ac:dyDescent="0.25">
      <c r="A10" s="33">
        <v>3111</v>
      </c>
      <c r="B10" s="34" t="s">
        <v>12</v>
      </c>
      <c r="C10" s="2">
        <v>58868500</v>
      </c>
      <c r="D10" s="2">
        <v>0</v>
      </c>
      <c r="E10" s="2">
        <v>1310000</v>
      </c>
      <c r="F10" s="2">
        <v>0</v>
      </c>
      <c r="G10" s="2">
        <v>15860000</v>
      </c>
      <c r="H10" s="2">
        <v>51100000</v>
      </c>
      <c r="I10" s="24">
        <f>4300000+430000</f>
        <v>4730000</v>
      </c>
      <c r="J10" s="2">
        <v>0</v>
      </c>
      <c r="K10" s="2">
        <v>0</v>
      </c>
      <c r="L10" s="2">
        <v>0</v>
      </c>
      <c r="M10" s="2">
        <v>0</v>
      </c>
      <c r="N10" s="84">
        <f t="shared" ref="N10:N71" si="9">D10+E10+F10+G10+H10+I10+J10+K10+L10+M10</f>
        <v>73000000</v>
      </c>
      <c r="O10" s="2">
        <v>72000000</v>
      </c>
      <c r="P10" s="2">
        <v>67000000</v>
      </c>
    </row>
    <row r="11" spans="1:16" x14ac:dyDescent="0.25">
      <c r="A11" s="33">
        <v>3112</v>
      </c>
      <c r="B11" s="34" t="s">
        <v>65</v>
      </c>
      <c r="C11" s="2">
        <v>31900</v>
      </c>
      <c r="D11" s="2">
        <v>0</v>
      </c>
      <c r="E11" s="2">
        <v>0</v>
      </c>
      <c r="F11" s="2">
        <v>0</v>
      </c>
      <c r="G11" s="2">
        <v>15000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4">
        <f t="shared" si="9"/>
        <v>15000</v>
      </c>
      <c r="O11" s="2">
        <v>15000</v>
      </c>
      <c r="P11" s="2">
        <v>15000</v>
      </c>
    </row>
    <row r="12" spans="1:16" x14ac:dyDescent="0.25">
      <c r="A12" s="33">
        <v>3113</v>
      </c>
      <c r="B12" s="34" t="s">
        <v>13</v>
      </c>
      <c r="C12" s="2">
        <v>4047700</v>
      </c>
      <c r="D12" s="2">
        <v>0</v>
      </c>
      <c r="E12" s="2">
        <v>0</v>
      </c>
      <c r="F12" s="2">
        <v>0</v>
      </c>
      <c r="G12" s="2">
        <v>2500000</v>
      </c>
      <c r="H12" s="2">
        <v>5000000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4">
        <f t="shared" si="9"/>
        <v>7500000</v>
      </c>
      <c r="O12" s="2">
        <v>4500000</v>
      </c>
      <c r="P12" s="2">
        <v>3500000</v>
      </c>
    </row>
    <row r="13" spans="1:16" x14ac:dyDescent="0.25">
      <c r="A13" s="33">
        <v>3114</v>
      </c>
      <c r="B13" s="34" t="s">
        <v>14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3">
        <f t="shared" si="9"/>
        <v>0</v>
      </c>
      <c r="O13" s="2">
        <v>0</v>
      </c>
      <c r="P13" s="2">
        <v>0</v>
      </c>
    </row>
    <row r="14" spans="1:16" x14ac:dyDescent="0.25">
      <c r="A14" s="31">
        <v>312</v>
      </c>
      <c r="B14" s="35" t="s">
        <v>15</v>
      </c>
      <c r="C14" s="1">
        <f>C15</f>
        <v>2424000</v>
      </c>
      <c r="D14" s="1">
        <f t="shared" ref="D14:P14" si="10">D15</f>
        <v>0</v>
      </c>
      <c r="E14" s="1">
        <f t="shared" si="10"/>
        <v>0</v>
      </c>
      <c r="F14" s="1">
        <f t="shared" si="10"/>
        <v>0</v>
      </c>
      <c r="G14" s="1">
        <f t="shared" si="10"/>
        <v>1795000</v>
      </c>
      <c r="H14" s="1">
        <f t="shared" si="10"/>
        <v>4200000</v>
      </c>
      <c r="I14" s="1">
        <f t="shared" si="10"/>
        <v>0</v>
      </c>
      <c r="J14" s="1">
        <f t="shared" si="10"/>
        <v>0</v>
      </c>
      <c r="K14" s="1">
        <f t="shared" si="10"/>
        <v>0</v>
      </c>
      <c r="L14" s="1">
        <f t="shared" si="10"/>
        <v>0</v>
      </c>
      <c r="M14" s="1">
        <f t="shared" si="10"/>
        <v>0</v>
      </c>
      <c r="N14" s="1">
        <f t="shared" si="10"/>
        <v>5995000</v>
      </c>
      <c r="O14" s="1">
        <f t="shared" si="10"/>
        <v>5000000</v>
      </c>
      <c r="P14" s="1">
        <f t="shared" si="10"/>
        <v>4750000</v>
      </c>
    </row>
    <row r="15" spans="1:16" x14ac:dyDescent="0.25">
      <c r="A15" s="33">
        <v>3121</v>
      </c>
      <c r="B15" s="34" t="s">
        <v>15</v>
      </c>
      <c r="C15" s="2">
        <v>2424000</v>
      </c>
      <c r="D15" s="2">
        <v>0</v>
      </c>
      <c r="E15" s="2">
        <v>0</v>
      </c>
      <c r="F15" s="2">
        <v>0</v>
      </c>
      <c r="G15" s="2">
        <v>1795000</v>
      </c>
      <c r="H15" s="2">
        <v>4200000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84">
        <f t="shared" si="9"/>
        <v>5995000</v>
      </c>
      <c r="O15" s="2">
        <v>5000000</v>
      </c>
      <c r="P15" s="2">
        <v>4750000</v>
      </c>
    </row>
    <row r="16" spans="1:16" x14ac:dyDescent="0.25">
      <c r="A16" s="31">
        <v>313</v>
      </c>
      <c r="B16" s="32" t="s">
        <v>16</v>
      </c>
      <c r="C16" s="1">
        <f>SUM(C17:C19)</f>
        <v>9727100</v>
      </c>
      <c r="D16" s="1">
        <f>SUM(D17:D19)</f>
        <v>0</v>
      </c>
      <c r="E16" s="1">
        <f t="shared" ref="E16:J16" si="11">SUM(E17:E19)</f>
        <v>220000</v>
      </c>
      <c r="F16" s="1">
        <f t="shared" si="11"/>
        <v>0</v>
      </c>
      <c r="G16" s="1">
        <f t="shared" si="11"/>
        <v>2745000</v>
      </c>
      <c r="H16" s="1">
        <f t="shared" si="11"/>
        <v>8715000</v>
      </c>
      <c r="I16" s="1">
        <f t="shared" si="11"/>
        <v>770000</v>
      </c>
      <c r="J16" s="1">
        <f t="shared" si="11"/>
        <v>0</v>
      </c>
      <c r="K16" s="1">
        <f t="shared" ref="K16" si="12">SUM(K17:K19)</f>
        <v>0</v>
      </c>
      <c r="L16" s="1">
        <f t="shared" ref="L16:P16" si="13">SUM(L17:L19)</f>
        <v>0</v>
      </c>
      <c r="M16" s="1">
        <f t="shared" si="13"/>
        <v>0</v>
      </c>
      <c r="N16" s="1">
        <f t="shared" si="13"/>
        <v>12450000</v>
      </c>
      <c r="O16" s="1">
        <f t="shared" si="13"/>
        <v>12000000</v>
      </c>
      <c r="P16" s="1">
        <f t="shared" si="13"/>
        <v>11250000</v>
      </c>
    </row>
    <row r="17" spans="1:16" x14ac:dyDescent="0.25">
      <c r="A17" s="33">
        <v>3131</v>
      </c>
      <c r="B17" s="34" t="s">
        <v>81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84">
        <f t="shared" si="9"/>
        <v>0</v>
      </c>
      <c r="O17" s="2">
        <v>0</v>
      </c>
      <c r="P17" s="2">
        <v>0</v>
      </c>
    </row>
    <row r="18" spans="1:16" x14ac:dyDescent="0.25">
      <c r="A18" s="33">
        <v>3132</v>
      </c>
      <c r="B18" s="36" t="s">
        <v>82</v>
      </c>
      <c r="C18" s="2">
        <v>9727100</v>
      </c>
      <c r="D18" s="2">
        <v>0</v>
      </c>
      <c r="E18" s="2">
        <v>220000</v>
      </c>
      <c r="F18" s="2">
        <v>0</v>
      </c>
      <c r="G18" s="2">
        <v>2745000</v>
      </c>
      <c r="H18" s="2">
        <v>8715000</v>
      </c>
      <c r="I18" s="2">
        <v>770000</v>
      </c>
      <c r="J18" s="2">
        <v>0</v>
      </c>
      <c r="K18" s="2">
        <v>0</v>
      </c>
      <c r="L18" s="2">
        <v>0</v>
      </c>
      <c r="M18" s="2">
        <v>0</v>
      </c>
      <c r="N18" s="84">
        <f t="shared" si="9"/>
        <v>12450000</v>
      </c>
      <c r="O18" s="2">
        <v>12000000</v>
      </c>
      <c r="P18" s="2">
        <v>11250000</v>
      </c>
    </row>
    <row r="19" spans="1:16" x14ac:dyDescent="0.25">
      <c r="A19" s="33">
        <v>3133</v>
      </c>
      <c r="B19" s="34" t="s">
        <v>83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4">
        <f t="shared" si="9"/>
        <v>0</v>
      </c>
      <c r="O19" s="2">
        <v>0</v>
      </c>
      <c r="P19" s="2">
        <v>0</v>
      </c>
    </row>
    <row r="20" spans="1:16" x14ac:dyDescent="0.25">
      <c r="A20" s="29">
        <v>32</v>
      </c>
      <c r="B20" s="30" t="s">
        <v>17</v>
      </c>
      <c r="C20" s="3">
        <f>C21+C26+C33+C43+C45</f>
        <v>71330700</v>
      </c>
      <c r="D20" s="3">
        <f t="shared" ref="D20:J20" si="14">D21+D26+D33+D43+D45</f>
        <v>0</v>
      </c>
      <c r="E20" s="3">
        <f t="shared" si="14"/>
        <v>710000</v>
      </c>
      <c r="F20" s="3">
        <f t="shared" si="14"/>
        <v>0</v>
      </c>
      <c r="G20" s="3">
        <f t="shared" si="14"/>
        <v>33985800</v>
      </c>
      <c r="H20" s="3">
        <f t="shared" si="14"/>
        <v>45385000</v>
      </c>
      <c r="I20" s="3">
        <f t="shared" si="14"/>
        <v>1292000</v>
      </c>
      <c r="J20" s="3">
        <f t="shared" si="14"/>
        <v>0</v>
      </c>
      <c r="K20" s="3">
        <f t="shared" ref="K20" si="15">K21+K26+K33+K43+K45</f>
        <v>100000</v>
      </c>
      <c r="L20" s="3">
        <f t="shared" ref="L20:M20" si="16">L21+L26+L33+L43+L45</f>
        <v>0</v>
      </c>
      <c r="M20" s="3">
        <f t="shared" si="16"/>
        <v>0</v>
      </c>
      <c r="N20" s="3">
        <f t="shared" ref="N20:P20" si="17">N21+N26+N33+N43+N45</f>
        <v>81472800</v>
      </c>
      <c r="O20" s="3">
        <f t="shared" si="17"/>
        <v>69018000</v>
      </c>
      <c r="P20" s="3">
        <f t="shared" si="17"/>
        <v>60518000</v>
      </c>
    </row>
    <row r="21" spans="1:16" x14ac:dyDescent="0.25">
      <c r="A21" s="31">
        <v>321</v>
      </c>
      <c r="B21" s="32" t="s">
        <v>84</v>
      </c>
      <c r="C21" s="1">
        <f>SUM(C22:C25)</f>
        <v>2238600</v>
      </c>
      <c r="D21" s="1">
        <f t="shared" ref="D21:J21" si="18">SUM(D22:D25)</f>
        <v>0</v>
      </c>
      <c r="E21" s="1">
        <f t="shared" si="18"/>
        <v>0</v>
      </c>
      <c r="F21" s="1">
        <f t="shared" si="18"/>
        <v>0</v>
      </c>
      <c r="G21" s="1">
        <f t="shared" si="18"/>
        <v>1245000</v>
      </c>
      <c r="H21" s="1">
        <f t="shared" si="18"/>
        <v>950000</v>
      </c>
      <c r="I21" s="1">
        <f t="shared" si="18"/>
        <v>50000</v>
      </c>
      <c r="J21" s="1">
        <f t="shared" si="18"/>
        <v>0</v>
      </c>
      <c r="K21" s="1">
        <f t="shared" ref="K21" si="19">SUM(K22:K25)</f>
        <v>0</v>
      </c>
      <c r="L21" s="1">
        <f t="shared" ref="L21:M21" si="20">SUM(L22:L25)</f>
        <v>0</v>
      </c>
      <c r="M21" s="1">
        <f t="shared" si="20"/>
        <v>0</v>
      </c>
      <c r="N21" s="1">
        <f t="shared" ref="N21:P21" si="21">SUM(N22:N25)</f>
        <v>2245000</v>
      </c>
      <c r="O21" s="1">
        <f t="shared" si="21"/>
        <v>2245000</v>
      </c>
      <c r="P21" s="1">
        <f t="shared" si="21"/>
        <v>2245000</v>
      </c>
    </row>
    <row r="22" spans="1:16" x14ac:dyDescent="0.25">
      <c r="A22" s="33">
        <v>3211</v>
      </c>
      <c r="B22" s="34" t="s">
        <v>18</v>
      </c>
      <c r="C22" s="2">
        <v>590000</v>
      </c>
      <c r="D22" s="2">
        <v>0</v>
      </c>
      <c r="E22" s="2">
        <v>0</v>
      </c>
      <c r="F22" s="2">
        <v>0</v>
      </c>
      <c r="G22" s="2">
        <v>280000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4">
        <f t="shared" si="9"/>
        <v>280000</v>
      </c>
      <c r="O22" s="2">
        <v>280000</v>
      </c>
      <c r="P22" s="2">
        <v>280000</v>
      </c>
    </row>
    <row r="23" spans="1:16" x14ac:dyDescent="0.25">
      <c r="A23" s="33">
        <v>3212</v>
      </c>
      <c r="B23" s="34" t="s">
        <v>85</v>
      </c>
      <c r="C23" s="2">
        <v>1466500</v>
      </c>
      <c r="D23" s="2">
        <v>0</v>
      </c>
      <c r="E23" s="2">
        <v>0</v>
      </c>
      <c r="F23" s="2">
        <v>0</v>
      </c>
      <c r="G23" s="2">
        <v>700000</v>
      </c>
      <c r="H23" s="2">
        <v>950000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4">
        <f t="shared" si="9"/>
        <v>1650000</v>
      </c>
      <c r="O23" s="2">
        <v>1650000</v>
      </c>
      <c r="P23" s="2">
        <v>1650000</v>
      </c>
    </row>
    <row r="24" spans="1:16" x14ac:dyDescent="0.25">
      <c r="A24" s="33">
        <v>3213</v>
      </c>
      <c r="B24" s="34" t="s">
        <v>19</v>
      </c>
      <c r="C24" s="2">
        <v>160000</v>
      </c>
      <c r="D24" s="2">
        <v>0</v>
      </c>
      <c r="E24" s="2">
        <v>0</v>
      </c>
      <c r="F24" s="2">
        <v>0</v>
      </c>
      <c r="G24" s="2">
        <v>235000</v>
      </c>
      <c r="H24" s="2">
        <v>0</v>
      </c>
      <c r="I24" s="2">
        <v>50000</v>
      </c>
      <c r="J24" s="2">
        <v>0</v>
      </c>
      <c r="K24" s="2">
        <v>0</v>
      </c>
      <c r="L24" s="2">
        <v>0</v>
      </c>
      <c r="M24" s="2">
        <v>0</v>
      </c>
      <c r="N24" s="84">
        <f t="shared" si="9"/>
        <v>285000</v>
      </c>
      <c r="O24" s="2">
        <v>285000</v>
      </c>
      <c r="P24" s="2">
        <v>285000</v>
      </c>
    </row>
    <row r="25" spans="1:16" x14ac:dyDescent="0.25">
      <c r="A25" s="33">
        <v>3214</v>
      </c>
      <c r="B25" s="34" t="s">
        <v>86</v>
      </c>
      <c r="C25" s="2">
        <v>22100</v>
      </c>
      <c r="D25" s="2">
        <v>0</v>
      </c>
      <c r="E25" s="2">
        <v>0</v>
      </c>
      <c r="F25" s="2">
        <v>0</v>
      </c>
      <c r="G25" s="2">
        <v>30000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4">
        <f t="shared" si="9"/>
        <v>30000</v>
      </c>
      <c r="O25" s="2">
        <v>30000</v>
      </c>
      <c r="P25" s="2">
        <v>30000</v>
      </c>
    </row>
    <row r="26" spans="1:16" x14ac:dyDescent="0.25">
      <c r="A26" s="31">
        <v>322</v>
      </c>
      <c r="B26" s="32" t="s">
        <v>20</v>
      </c>
      <c r="C26" s="1">
        <f>SUM(C27:C32)</f>
        <v>52570000</v>
      </c>
      <c r="D26" s="1">
        <f t="shared" ref="D26:J26" si="22">SUM(D27:D32)</f>
        <v>0</v>
      </c>
      <c r="E26" s="1">
        <f t="shared" si="22"/>
        <v>250000</v>
      </c>
      <c r="F26" s="1">
        <f t="shared" si="22"/>
        <v>0</v>
      </c>
      <c r="G26" s="1">
        <f t="shared" si="22"/>
        <v>15875960</v>
      </c>
      <c r="H26" s="1">
        <f t="shared" si="22"/>
        <v>42721400</v>
      </c>
      <c r="I26" s="1">
        <f t="shared" si="22"/>
        <v>150000</v>
      </c>
      <c r="J26" s="1">
        <f t="shared" si="22"/>
        <v>0</v>
      </c>
      <c r="K26" s="1">
        <f t="shared" ref="K26" si="23">SUM(K27:K32)</f>
        <v>0</v>
      </c>
      <c r="L26" s="1">
        <f t="shared" ref="L26:P26" si="24">SUM(L27:L32)</f>
        <v>0</v>
      </c>
      <c r="M26" s="1">
        <f t="shared" si="24"/>
        <v>0</v>
      </c>
      <c r="N26" s="1">
        <f t="shared" si="24"/>
        <v>58997360</v>
      </c>
      <c r="O26" s="1">
        <f t="shared" si="24"/>
        <v>51170120</v>
      </c>
      <c r="P26" s="1">
        <f t="shared" si="24"/>
        <v>43446520</v>
      </c>
    </row>
    <row r="27" spans="1:16" x14ac:dyDescent="0.25">
      <c r="A27" s="33">
        <v>3221</v>
      </c>
      <c r="B27" s="34" t="s">
        <v>87</v>
      </c>
      <c r="C27" s="2">
        <v>1603600</v>
      </c>
      <c r="D27" s="2">
        <v>0</v>
      </c>
      <c r="E27" s="2">
        <v>0</v>
      </c>
      <c r="F27" s="2">
        <v>0</v>
      </c>
      <c r="G27" s="2">
        <v>1786300</v>
      </c>
      <c r="H27" s="2">
        <v>1500000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4">
        <f t="shared" si="9"/>
        <v>3286300</v>
      </c>
      <c r="O27" s="84">
        <v>2500000</v>
      </c>
      <c r="P27" s="84">
        <v>750000</v>
      </c>
    </row>
    <row r="28" spans="1:16" x14ac:dyDescent="0.25">
      <c r="A28" s="33">
        <v>3222</v>
      </c>
      <c r="B28" s="34" t="s">
        <v>21</v>
      </c>
      <c r="C28" s="2">
        <v>47375300</v>
      </c>
      <c r="D28" s="2">
        <v>0</v>
      </c>
      <c r="E28" s="2">
        <v>250000</v>
      </c>
      <c r="F28" s="2">
        <v>0</v>
      </c>
      <c r="G28" s="2">
        <v>11510660</v>
      </c>
      <c r="H28" s="2">
        <v>40000000</v>
      </c>
      <c r="I28" s="2">
        <v>150000</v>
      </c>
      <c r="J28" s="2">
        <v>0</v>
      </c>
      <c r="K28" s="2">
        <v>0</v>
      </c>
      <c r="L28" s="2">
        <v>0</v>
      </c>
      <c r="M28" s="2">
        <v>0</v>
      </c>
      <c r="N28" s="84">
        <f t="shared" si="9"/>
        <v>51910660</v>
      </c>
      <c r="O28" s="84">
        <v>44869720</v>
      </c>
      <c r="P28" s="84">
        <v>39100120</v>
      </c>
    </row>
    <row r="29" spans="1:16" x14ac:dyDescent="0.25">
      <c r="A29" s="33">
        <v>3223</v>
      </c>
      <c r="B29" s="34" t="s">
        <v>22</v>
      </c>
      <c r="C29" s="2">
        <v>1899800</v>
      </c>
      <c r="D29" s="2">
        <v>0</v>
      </c>
      <c r="E29" s="2">
        <v>0</v>
      </c>
      <c r="F29" s="2">
        <v>0</v>
      </c>
      <c r="G29" s="2">
        <v>1146400</v>
      </c>
      <c r="H29" s="2">
        <v>850000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4">
        <f t="shared" si="9"/>
        <v>1996400</v>
      </c>
      <c r="O29" s="84">
        <v>1996400</v>
      </c>
      <c r="P29" s="84">
        <v>1996400</v>
      </c>
    </row>
    <row r="30" spans="1:16" x14ac:dyDescent="0.25">
      <c r="A30" s="33">
        <v>3224</v>
      </c>
      <c r="B30" s="34" t="s">
        <v>88</v>
      </c>
      <c r="C30" s="2">
        <v>1105000</v>
      </c>
      <c r="D30" s="2">
        <v>0</v>
      </c>
      <c r="E30" s="2">
        <v>0</v>
      </c>
      <c r="F30" s="2">
        <v>0</v>
      </c>
      <c r="G30" s="2">
        <v>1275800</v>
      </c>
      <c r="H30" s="2">
        <v>150000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4">
        <f t="shared" si="9"/>
        <v>1425800</v>
      </c>
      <c r="O30" s="84">
        <v>1425800</v>
      </c>
      <c r="P30" s="84">
        <v>1250000</v>
      </c>
    </row>
    <row r="31" spans="1:16" x14ac:dyDescent="0.25">
      <c r="A31" s="33">
        <v>3225</v>
      </c>
      <c r="B31" s="34" t="s">
        <v>23</v>
      </c>
      <c r="C31" s="2">
        <v>222800</v>
      </c>
      <c r="D31" s="2">
        <v>0</v>
      </c>
      <c r="E31" s="2">
        <v>0</v>
      </c>
      <c r="F31" s="2">
        <v>0</v>
      </c>
      <c r="G31" s="2">
        <v>156800</v>
      </c>
      <c r="H31" s="2">
        <v>75000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4">
        <f t="shared" si="9"/>
        <v>231800</v>
      </c>
      <c r="O31" s="84">
        <v>231800</v>
      </c>
      <c r="P31" s="84">
        <v>200000</v>
      </c>
    </row>
    <row r="32" spans="1:16" x14ac:dyDescent="0.25">
      <c r="A32" s="33">
        <v>3227</v>
      </c>
      <c r="B32" s="34" t="s">
        <v>24</v>
      </c>
      <c r="C32" s="2">
        <v>363500</v>
      </c>
      <c r="D32" s="2">
        <v>0</v>
      </c>
      <c r="E32" s="2">
        <v>0</v>
      </c>
      <c r="F32" s="2">
        <v>0</v>
      </c>
      <c r="G32" s="2">
        <v>0</v>
      </c>
      <c r="H32" s="2">
        <v>146400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4">
        <f t="shared" si="9"/>
        <v>146400</v>
      </c>
      <c r="O32" s="84">
        <v>146400</v>
      </c>
      <c r="P32" s="84">
        <v>150000</v>
      </c>
    </row>
    <row r="33" spans="1:16" x14ac:dyDescent="0.25">
      <c r="A33" s="31">
        <v>323</v>
      </c>
      <c r="B33" s="32" t="s">
        <v>79</v>
      </c>
      <c r="C33" s="1">
        <f>SUM(C34:C42)</f>
        <v>15279000</v>
      </c>
      <c r="D33" s="1">
        <f t="shared" ref="D33:J33" si="25">SUM(D34:D42)</f>
        <v>0</v>
      </c>
      <c r="E33" s="1">
        <f t="shared" si="25"/>
        <v>460000</v>
      </c>
      <c r="F33" s="1">
        <f t="shared" si="25"/>
        <v>0</v>
      </c>
      <c r="G33" s="1">
        <f t="shared" si="25"/>
        <v>15731260</v>
      </c>
      <c r="H33" s="1">
        <f t="shared" si="25"/>
        <v>1713600</v>
      </c>
      <c r="I33" s="1">
        <f t="shared" si="25"/>
        <v>817000</v>
      </c>
      <c r="J33" s="1">
        <f t="shared" si="25"/>
        <v>0</v>
      </c>
      <c r="K33" s="1">
        <f t="shared" ref="K33" si="26">SUM(K34:K42)</f>
        <v>100000</v>
      </c>
      <c r="L33" s="1">
        <f t="shared" ref="L33:P33" si="27">SUM(L34:L42)</f>
        <v>0</v>
      </c>
      <c r="M33" s="1">
        <f t="shared" si="27"/>
        <v>0</v>
      </c>
      <c r="N33" s="1">
        <f t="shared" si="27"/>
        <v>18821860</v>
      </c>
      <c r="O33" s="1">
        <f t="shared" si="27"/>
        <v>14194300</v>
      </c>
      <c r="P33" s="1">
        <f t="shared" si="27"/>
        <v>13417900</v>
      </c>
    </row>
    <row r="34" spans="1:16" x14ac:dyDescent="0.25">
      <c r="A34" s="33">
        <v>3231</v>
      </c>
      <c r="B34" s="34" t="s">
        <v>25</v>
      </c>
      <c r="C34" s="2">
        <v>1281500</v>
      </c>
      <c r="D34" s="2">
        <v>0</v>
      </c>
      <c r="E34" s="2">
        <v>0</v>
      </c>
      <c r="F34" s="2">
        <v>0</v>
      </c>
      <c r="G34" s="2">
        <v>1002800</v>
      </c>
      <c r="H34" s="2">
        <v>450000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4">
        <f t="shared" si="9"/>
        <v>1452800</v>
      </c>
      <c r="O34" s="2">
        <v>1452800</v>
      </c>
      <c r="P34" s="2">
        <v>1350000</v>
      </c>
    </row>
    <row r="35" spans="1:16" x14ac:dyDescent="0.25">
      <c r="A35" s="33">
        <v>3232</v>
      </c>
      <c r="B35" s="34" t="s">
        <v>26</v>
      </c>
      <c r="C35" s="2">
        <v>3093900</v>
      </c>
      <c r="D35" s="2">
        <v>0</v>
      </c>
      <c r="E35" s="2">
        <v>0</v>
      </c>
      <c r="F35" s="2">
        <v>0</v>
      </c>
      <c r="G35" s="2">
        <v>2092500</v>
      </c>
      <c r="H35" s="2">
        <v>150000</v>
      </c>
      <c r="I35" s="2">
        <v>0</v>
      </c>
      <c r="J35" s="2">
        <v>0</v>
      </c>
      <c r="K35" s="2">
        <v>100000</v>
      </c>
      <c r="L35" s="2">
        <v>0</v>
      </c>
      <c r="M35" s="2">
        <v>0</v>
      </c>
      <c r="N35" s="84">
        <f t="shared" si="9"/>
        <v>2342500</v>
      </c>
      <c r="O35" s="2">
        <v>2342500</v>
      </c>
      <c r="P35" s="2">
        <v>2342500</v>
      </c>
    </row>
    <row r="36" spans="1:16" x14ac:dyDescent="0.25">
      <c r="A36" s="33">
        <v>3233</v>
      </c>
      <c r="B36" s="34" t="s">
        <v>27</v>
      </c>
      <c r="C36" s="2">
        <v>184000</v>
      </c>
      <c r="D36" s="2">
        <v>0</v>
      </c>
      <c r="E36" s="2">
        <v>50000</v>
      </c>
      <c r="F36" s="2">
        <v>0</v>
      </c>
      <c r="G36" s="2">
        <v>225400</v>
      </c>
      <c r="H36" s="2">
        <v>0</v>
      </c>
      <c r="I36" s="24">
        <v>0</v>
      </c>
      <c r="J36" s="2">
        <v>0</v>
      </c>
      <c r="K36" s="2">
        <v>0</v>
      </c>
      <c r="L36" s="2">
        <v>0</v>
      </c>
      <c r="M36" s="2">
        <v>0</v>
      </c>
      <c r="N36" s="84">
        <f t="shared" si="9"/>
        <v>275400</v>
      </c>
      <c r="O36" s="2">
        <v>275400</v>
      </c>
      <c r="P36" s="2">
        <v>275400</v>
      </c>
    </row>
    <row r="37" spans="1:16" x14ac:dyDescent="0.25">
      <c r="A37" s="33">
        <v>3234</v>
      </c>
      <c r="B37" s="34" t="s">
        <v>28</v>
      </c>
      <c r="C37" s="2">
        <v>1995700</v>
      </c>
      <c r="D37" s="2">
        <v>0</v>
      </c>
      <c r="E37" s="2">
        <v>0</v>
      </c>
      <c r="F37" s="2">
        <v>0</v>
      </c>
      <c r="G37" s="2">
        <v>1982800</v>
      </c>
      <c r="H37" s="2">
        <v>750000</v>
      </c>
      <c r="I37" s="2">
        <v>45000</v>
      </c>
      <c r="J37" s="2">
        <v>0</v>
      </c>
      <c r="K37" s="2">
        <v>0</v>
      </c>
      <c r="L37" s="2">
        <v>0</v>
      </c>
      <c r="M37" s="2">
        <v>0</v>
      </c>
      <c r="N37" s="84">
        <f t="shared" si="9"/>
        <v>2777800</v>
      </c>
      <c r="O37" s="2">
        <v>2777800</v>
      </c>
      <c r="P37" s="2">
        <v>2750000</v>
      </c>
    </row>
    <row r="38" spans="1:16" x14ac:dyDescent="0.25">
      <c r="A38" s="33">
        <v>3235</v>
      </c>
      <c r="B38" s="34" t="s">
        <v>29</v>
      </c>
      <c r="C38" s="2">
        <v>772250</v>
      </c>
      <c r="D38" s="2">
        <v>0</v>
      </c>
      <c r="E38" s="2">
        <v>0</v>
      </c>
      <c r="F38" s="2">
        <v>0</v>
      </c>
      <c r="G38" s="2">
        <v>2984720</v>
      </c>
      <c r="H38" s="2">
        <v>0</v>
      </c>
      <c r="I38" s="24">
        <v>200000</v>
      </c>
      <c r="J38" s="2">
        <v>0</v>
      </c>
      <c r="K38" s="2">
        <v>0</v>
      </c>
      <c r="L38" s="2">
        <v>0</v>
      </c>
      <c r="M38" s="2">
        <v>0</v>
      </c>
      <c r="N38" s="84">
        <f t="shared" si="9"/>
        <v>3184720</v>
      </c>
      <c r="O38" s="2">
        <v>500000</v>
      </c>
      <c r="P38" s="2">
        <v>500000</v>
      </c>
    </row>
    <row r="39" spans="1:16" x14ac:dyDescent="0.25">
      <c r="A39" s="33">
        <v>3236</v>
      </c>
      <c r="B39" s="34" t="s">
        <v>30</v>
      </c>
      <c r="C39" s="2">
        <v>2694500</v>
      </c>
      <c r="D39" s="2">
        <v>0</v>
      </c>
      <c r="E39" s="2">
        <v>0</v>
      </c>
      <c r="F39" s="2">
        <v>0</v>
      </c>
      <c r="G39" s="2">
        <v>1694300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84">
        <f t="shared" si="9"/>
        <v>1694300</v>
      </c>
      <c r="O39" s="2">
        <v>1694300</v>
      </c>
      <c r="P39" s="2">
        <v>1500000</v>
      </c>
    </row>
    <row r="40" spans="1:16" x14ac:dyDescent="0.25">
      <c r="A40" s="33">
        <v>3237</v>
      </c>
      <c r="B40" s="34" t="s">
        <v>31</v>
      </c>
      <c r="C40" s="2">
        <v>1444750</v>
      </c>
      <c r="D40" s="2">
        <v>0</v>
      </c>
      <c r="E40" s="2">
        <v>0</v>
      </c>
      <c r="F40" s="2">
        <v>0</v>
      </c>
      <c r="G40" s="2">
        <v>2446000</v>
      </c>
      <c r="H40" s="2">
        <v>0</v>
      </c>
      <c r="I40" s="4">
        <v>250000</v>
      </c>
      <c r="J40" s="2">
        <v>0</v>
      </c>
      <c r="K40" s="2">
        <v>0</v>
      </c>
      <c r="L40" s="2">
        <v>0</v>
      </c>
      <c r="M40" s="2">
        <v>0</v>
      </c>
      <c r="N40" s="84">
        <f t="shared" si="9"/>
        <v>2696000</v>
      </c>
      <c r="O40" s="2">
        <v>1200000</v>
      </c>
      <c r="P40" s="2">
        <v>750000</v>
      </c>
    </row>
    <row r="41" spans="1:16" x14ac:dyDescent="0.25">
      <c r="A41" s="33">
        <v>3238</v>
      </c>
      <c r="B41" s="34" t="s">
        <v>32</v>
      </c>
      <c r="C41" s="2">
        <v>1691200</v>
      </c>
      <c r="D41" s="2">
        <v>0</v>
      </c>
      <c r="E41" s="2">
        <v>60000</v>
      </c>
      <c r="F41" s="2">
        <v>0</v>
      </c>
      <c r="G41" s="2">
        <v>1161500</v>
      </c>
      <c r="H41" s="2">
        <v>200000</v>
      </c>
      <c r="I41" s="2">
        <v>30000</v>
      </c>
      <c r="J41" s="2">
        <v>0</v>
      </c>
      <c r="K41" s="2">
        <v>0</v>
      </c>
      <c r="L41" s="2">
        <v>0</v>
      </c>
      <c r="M41" s="2">
        <v>0</v>
      </c>
      <c r="N41" s="84">
        <f t="shared" si="9"/>
        <v>1451500</v>
      </c>
      <c r="O41" s="2">
        <v>1451500</v>
      </c>
      <c r="P41" s="2">
        <v>1450000</v>
      </c>
    </row>
    <row r="42" spans="1:16" x14ac:dyDescent="0.25">
      <c r="A42" s="33">
        <v>3239</v>
      </c>
      <c r="B42" s="34" t="s">
        <v>33</v>
      </c>
      <c r="C42" s="2">
        <v>2121200</v>
      </c>
      <c r="D42" s="2">
        <v>0</v>
      </c>
      <c r="E42" s="2">
        <v>350000</v>
      </c>
      <c r="F42" s="2">
        <v>0</v>
      </c>
      <c r="G42" s="2">
        <v>2141240</v>
      </c>
      <c r="H42" s="2">
        <v>163600</v>
      </c>
      <c r="I42" s="2">
        <v>292000</v>
      </c>
      <c r="J42" s="2">
        <v>0</v>
      </c>
      <c r="K42" s="2">
        <v>0</v>
      </c>
      <c r="L42" s="2">
        <v>0</v>
      </c>
      <c r="M42" s="2">
        <v>0</v>
      </c>
      <c r="N42" s="84">
        <f t="shared" si="9"/>
        <v>2946840</v>
      </c>
      <c r="O42" s="2">
        <v>2500000</v>
      </c>
      <c r="P42" s="2">
        <v>2500000</v>
      </c>
    </row>
    <row r="43" spans="1:16" x14ac:dyDescent="0.25">
      <c r="A43" s="37">
        <v>324</v>
      </c>
      <c r="B43" s="38" t="s">
        <v>34</v>
      </c>
      <c r="C43" s="22">
        <f>C44</f>
        <v>0</v>
      </c>
      <c r="D43" s="22">
        <f t="shared" ref="D43:J43" si="28">D44</f>
        <v>0</v>
      </c>
      <c r="E43" s="22">
        <f t="shared" si="28"/>
        <v>0</v>
      </c>
      <c r="F43" s="22">
        <f t="shared" si="28"/>
        <v>0</v>
      </c>
      <c r="G43" s="22">
        <f t="shared" si="28"/>
        <v>0</v>
      </c>
      <c r="H43" s="22">
        <f t="shared" si="28"/>
        <v>0</v>
      </c>
      <c r="I43" s="22">
        <f t="shared" si="28"/>
        <v>0</v>
      </c>
      <c r="J43" s="22">
        <f t="shared" si="28"/>
        <v>0</v>
      </c>
      <c r="K43" s="22">
        <f t="shared" ref="K43" si="29">K44</f>
        <v>0</v>
      </c>
      <c r="L43" s="22">
        <f t="shared" ref="L43:P43" si="30">L44</f>
        <v>0</v>
      </c>
      <c r="M43" s="22">
        <f t="shared" si="30"/>
        <v>0</v>
      </c>
      <c r="N43" s="22">
        <f t="shared" si="30"/>
        <v>0</v>
      </c>
      <c r="O43" s="22">
        <f t="shared" si="30"/>
        <v>0</v>
      </c>
      <c r="P43" s="22">
        <f t="shared" si="30"/>
        <v>0</v>
      </c>
    </row>
    <row r="44" spans="1:16" x14ac:dyDescent="0.25">
      <c r="A44" s="39">
        <v>3241</v>
      </c>
      <c r="B44" s="40" t="s">
        <v>34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 x14ac:dyDescent="0.25">
      <c r="A45" s="37">
        <v>329</v>
      </c>
      <c r="B45" s="41" t="s">
        <v>40</v>
      </c>
      <c r="C45" s="1">
        <f>SUM(C46:C52)</f>
        <v>1243100</v>
      </c>
      <c r="D45" s="1">
        <f t="shared" ref="D45:J45" si="31">SUM(D46:D52)</f>
        <v>0</v>
      </c>
      <c r="E45" s="1">
        <f t="shared" si="31"/>
        <v>0</v>
      </c>
      <c r="F45" s="1">
        <f>SUM(F46:F52)</f>
        <v>0</v>
      </c>
      <c r="G45" s="1">
        <f t="shared" si="31"/>
        <v>1133580</v>
      </c>
      <c r="H45" s="1">
        <f t="shared" si="31"/>
        <v>0</v>
      </c>
      <c r="I45" s="1">
        <f t="shared" si="31"/>
        <v>275000</v>
      </c>
      <c r="J45" s="1">
        <f t="shared" si="31"/>
        <v>0</v>
      </c>
      <c r="K45" s="1">
        <f t="shared" ref="K45" si="32">SUM(K46:K52)</f>
        <v>0</v>
      </c>
      <c r="L45" s="1">
        <f t="shared" ref="L45:P45" si="33">SUM(L46:L52)</f>
        <v>0</v>
      </c>
      <c r="M45" s="1">
        <f t="shared" si="33"/>
        <v>0</v>
      </c>
      <c r="N45" s="1">
        <f t="shared" si="33"/>
        <v>1408580</v>
      </c>
      <c r="O45" s="1">
        <f t="shared" si="33"/>
        <v>1408580</v>
      </c>
      <c r="P45" s="1">
        <f t="shared" si="33"/>
        <v>1408580</v>
      </c>
    </row>
    <row r="46" spans="1:16" x14ac:dyDescent="0.25">
      <c r="A46" s="33">
        <v>3291</v>
      </c>
      <c r="B46" s="34" t="s">
        <v>89</v>
      </c>
      <c r="C46" s="2">
        <v>0</v>
      </c>
      <c r="D46" s="2">
        <v>0</v>
      </c>
      <c r="E46" s="2">
        <v>0</v>
      </c>
      <c r="F46" s="2">
        <v>0</v>
      </c>
      <c r="G46" s="2">
        <v>55000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84">
        <f t="shared" si="9"/>
        <v>55000</v>
      </c>
      <c r="O46" s="2">
        <v>55000</v>
      </c>
      <c r="P46" s="2">
        <v>55000</v>
      </c>
    </row>
    <row r="47" spans="1:16" x14ac:dyDescent="0.25">
      <c r="A47" s="33">
        <v>3292</v>
      </c>
      <c r="B47" s="34" t="s">
        <v>35</v>
      </c>
      <c r="C47" s="2">
        <v>650000</v>
      </c>
      <c r="D47" s="2">
        <v>0</v>
      </c>
      <c r="E47" s="2">
        <v>0</v>
      </c>
      <c r="F47" s="2">
        <v>0</v>
      </c>
      <c r="G47" s="2">
        <v>650000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84">
        <f t="shared" si="9"/>
        <v>650000</v>
      </c>
      <c r="O47" s="2">
        <v>650000</v>
      </c>
      <c r="P47" s="2">
        <v>650000</v>
      </c>
    </row>
    <row r="48" spans="1:16" x14ac:dyDescent="0.25">
      <c r="A48" s="33">
        <v>3293</v>
      </c>
      <c r="B48" s="34" t="s">
        <v>36</v>
      </c>
      <c r="C48" s="2">
        <v>105400</v>
      </c>
      <c r="D48" s="2">
        <v>0</v>
      </c>
      <c r="E48" s="2">
        <v>0</v>
      </c>
      <c r="F48" s="2">
        <v>0</v>
      </c>
      <c r="G48" s="2">
        <v>85400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84">
        <f t="shared" si="9"/>
        <v>85400</v>
      </c>
      <c r="O48" s="2">
        <v>85400</v>
      </c>
      <c r="P48" s="2">
        <v>85400</v>
      </c>
    </row>
    <row r="49" spans="1:16" x14ac:dyDescent="0.25">
      <c r="A49" s="33">
        <v>3294</v>
      </c>
      <c r="B49" s="34" t="s">
        <v>37</v>
      </c>
      <c r="C49" s="2">
        <v>84600</v>
      </c>
      <c r="D49" s="2">
        <v>0</v>
      </c>
      <c r="E49" s="2">
        <v>0</v>
      </c>
      <c r="F49" s="2">
        <v>0</v>
      </c>
      <c r="G49" s="2">
        <v>55000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84">
        <f t="shared" si="9"/>
        <v>55000</v>
      </c>
      <c r="O49" s="2">
        <v>55000</v>
      </c>
      <c r="P49" s="2">
        <v>55000</v>
      </c>
    </row>
    <row r="50" spans="1:16" x14ac:dyDescent="0.25">
      <c r="A50" s="33">
        <v>3295</v>
      </c>
      <c r="B50" s="34" t="s">
        <v>38</v>
      </c>
      <c r="C50" s="2">
        <v>125000</v>
      </c>
      <c r="D50" s="2">
        <v>0</v>
      </c>
      <c r="E50" s="2">
        <v>0</v>
      </c>
      <c r="F50" s="2">
        <v>0</v>
      </c>
      <c r="G50" s="2">
        <v>100000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84">
        <f t="shared" si="9"/>
        <v>100000</v>
      </c>
      <c r="O50" s="2">
        <v>100000</v>
      </c>
      <c r="P50" s="2">
        <v>100000</v>
      </c>
    </row>
    <row r="51" spans="1:16" x14ac:dyDescent="0.25">
      <c r="A51" s="33">
        <v>3296</v>
      </c>
      <c r="B51" s="34" t="s">
        <v>39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4">
        <f t="shared" si="9"/>
        <v>0</v>
      </c>
      <c r="O51" s="2">
        <v>0</v>
      </c>
      <c r="P51" s="2">
        <v>0</v>
      </c>
    </row>
    <row r="52" spans="1:16" x14ac:dyDescent="0.25">
      <c r="A52" s="33">
        <v>3299</v>
      </c>
      <c r="B52" s="34" t="s">
        <v>40</v>
      </c>
      <c r="C52" s="2">
        <v>278100</v>
      </c>
      <c r="D52" s="2">
        <v>0</v>
      </c>
      <c r="E52" s="2">
        <v>0</v>
      </c>
      <c r="F52" s="2">
        <v>0</v>
      </c>
      <c r="G52" s="2">
        <v>188180</v>
      </c>
      <c r="H52" s="2">
        <v>0</v>
      </c>
      <c r="I52" s="42">
        <v>275000</v>
      </c>
      <c r="J52" s="2">
        <v>0</v>
      </c>
      <c r="K52" s="2">
        <v>0</v>
      </c>
      <c r="L52" s="2">
        <v>0</v>
      </c>
      <c r="M52" s="2">
        <v>0</v>
      </c>
      <c r="N52" s="84">
        <f t="shared" si="9"/>
        <v>463180</v>
      </c>
      <c r="O52" s="2">
        <v>463180</v>
      </c>
      <c r="P52" s="2">
        <v>463180</v>
      </c>
    </row>
    <row r="53" spans="1:16" x14ac:dyDescent="0.25">
      <c r="A53" s="43">
        <v>34</v>
      </c>
      <c r="B53" s="44" t="s">
        <v>74</v>
      </c>
      <c r="C53" s="3">
        <f>C54+C57</f>
        <v>650000</v>
      </c>
      <c r="D53" s="3">
        <f t="shared" ref="D53:F53" si="34">D54+D57</f>
        <v>293000</v>
      </c>
      <c r="E53" s="3">
        <f t="shared" si="34"/>
        <v>0</v>
      </c>
      <c r="F53" s="3">
        <f t="shared" si="34"/>
        <v>0</v>
      </c>
      <c r="G53" s="3">
        <f t="shared" ref="G53" si="35">G54+G57</f>
        <v>132000</v>
      </c>
      <c r="H53" s="3">
        <f t="shared" ref="H53" si="36">H54+H57</f>
        <v>0</v>
      </c>
      <c r="I53" s="3">
        <f t="shared" ref="I53" si="37">I54+I57</f>
        <v>0</v>
      </c>
      <c r="J53" s="3">
        <f t="shared" ref="J53" si="38">J54+J57</f>
        <v>0</v>
      </c>
      <c r="K53" s="3">
        <f t="shared" ref="K53" si="39">K54+K57</f>
        <v>0</v>
      </c>
      <c r="L53" s="3">
        <f t="shared" ref="L53" si="40">L54+L57</f>
        <v>0</v>
      </c>
      <c r="M53" s="3">
        <f t="shared" ref="M53:P53" si="41">M54+M57</f>
        <v>0</v>
      </c>
      <c r="N53" s="3">
        <f t="shared" si="41"/>
        <v>425000</v>
      </c>
      <c r="O53" s="3">
        <f t="shared" si="41"/>
        <v>425000</v>
      </c>
      <c r="P53" s="3">
        <f t="shared" si="41"/>
        <v>425000</v>
      </c>
    </row>
    <row r="54" spans="1:16" x14ac:dyDescent="0.25">
      <c r="A54" s="37">
        <v>342</v>
      </c>
      <c r="B54" s="41" t="s">
        <v>69</v>
      </c>
      <c r="C54" s="1">
        <f>SUM(C55:C56)</f>
        <v>300000</v>
      </c>
      <c r="D54" s="1">
        <f t="shared" ref="D54:F54" si="42">SUM(D55:D56)</f>
        <v>0</v>
      </c>
      <c r="E54" s="1">
        <f t="shared" si="42"/>
        <v>0</v>
      </c>
      <c r="F54" s="1">
        <f t="shared" si="42"/>
        <v>0</v>
      </c>
      <c r="G54" s="1">
        <f t="shared" ref="G54" si="43">SUM(G55:G56)</f>
        <v>0</v>
      </c>
      <c r="H54" s="1">
        <f t="shared" ref="H54" si="44">SUM(H55:H56)</f>
        <v>0</v>
      </c>
      <c r="I54" s="1">
        <f t="shared" ref="I54" si="45">SUM(I55:I56)</f>
        <v>0</v>
      </c>
      <c r="J54" s="1">
        <f t="shared" ref="J54" si="46">SUM(J55:J56)</f>
        <v>0</v>
      </c>
      <c r="K54" s="1">
        <f t="shared" ref="K54" si="47">SUM(K55:K56)</f>
        <v>0</v>
      </c>
      <c r="L54" s="1">
        <f t="shared" ref="L54" si="48">SUM(L55:L56)</f>
        <v>0</v>
      </c>
      <c r="M54" s="1">
        <f t="shared" ref="M54" si="49">SUM(M55:M56)</f>
        <v>0</v>
      </c>
      <c r="N54" s="83">
        <f t="shared" si="9"/>
        <v>0</v>
      </c>
      <c r="O54" s="83">
        <f t="shared" ref="O54" si="50">E54+F54+G54+H54+I54+J54+K54+L54+M54+N54</f>
        <v>0</v>
      </c>
      <c r="P54" s="83">
        <f t="shared" ref="P54" si="51">F54+G54+H54+I54+J54+K54+L54+M54+N54+O54</f>
        <v>0</v>
      </c>
    </row>
    <row r="55" spans="1:16" x14ac:dyDescent="0.25">
      <c r="A55" s="45">
        <v>3422</v>
      </c>
      <c r="B55" s="46" t="s">
        <v>75</v>
      </c>
      <c r="C55" s="2">
        <v>300000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83">
        <f t="shared" si="9"/>
        <v>0</v>
      </c>
      <c r="O55" s="2">
        <v>0</v>
      </c>
      <c r="P55" s="2">
        <v>0</v>
      </c>
    </row>
    <row r="56" spans="1:16" s="19" customFormat="1" x14ac:dyDescent="0.25">
      <c r="A56" s="47">
        <v>3423</v>
      </c>
      <c r="B56" s="48" t="s">
        <v>70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83">
        <f t="shared" si="9"/>
        <v>0</v>
      </c>
      <c r="O56" s="4">
        <v>0</v>
      </c>
      <c r="P56" s="4">
        <v>0</v>
      </c>
    </row>
    <row r="57" spans="1:16" x14ac:dyDescent="0.25">
      <c r="A57" s="31">
        <v>343</v>
      </c>
      <c r="B57" s="32" t="s">
        <v>41</v>
      </c>
      <c r="C57" s="1">
        <f>SUM(C58:C61)</f>
        <v>350000</v>
      </c>
      <c r="D57" s="1">
        <f t="shared" ref="D57:P57" si="52">SUM(D58:D61)</f>
        <v>293000</v>
      </c>
      <c r="E57" s="1">
        <f t="shared" si="52"/>
        <v>0</v>
      </c>
      <c r="F57" s="1">
        <f t="shared" si="52"/>
        <v>0</v>
      </c>
      <c r="G57" s="1">
        <f t="shared" si="52"/>
        <v>132000</v>
      </c>
      <c r="H57" s="1">
        <f t="shared" si="52"/>
        <v>0</v>
      </c>
      <c r="I57" s="1">
        <f t="shared" si="52"/>
        <v>0</v>
      </c>
      <c r="J57" s="1">
        <f t="shared" si="52"/>
        <v>0</v>
      </c>
      <c r="K57" s="1">
        <f t="shared" si="52"/>
        <v>0</v>
      </c>
      <c r="L57" s="1">
        <f t="shared" si="52"/>
        <v>0</v>
      </c>
      <c r="M57" s="1">
        <f t="shared" si="52"/>
        <v>0</v>
      </c>
      <c r="N57" s="1">
        <f t="shared" si="52"/>
        <v>425000</v>
      </c>
      <c r="O57" s="1">
        <f t="shared" si="52"/>
        <v>425000</v>
      </c>
      <c r="P57" s="1">
        <f t="shared" si="52"/>
        <v>425000</v>
      </c>
    </row>
    <row r="58" spans="1:16" x14ac:dyDescent="0.25">
      <c r="A58" s="33">
        <v>3431</v>
      </c>
      <c r="B58" s="34" t="s">
        <v>42</v>
      </c>
      <c r="C58" s="2">
        <v>350000</v>
      </c>
      <c r="D58" s="2">
        <v>293000</v>
      </c>
      <c r="E58" s="2">
        <v>0</v>
      </c>
      <c r="F58" s="2">
        <v>0</v>
      </c>
      <c r="G58" s="2">
        <v>117000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83">
        <f t="shared" si="9"/>
        <v>410000</v>
      </c>
      <c r="O58" s="2">
        <v>410000</v>
      </c>
      <c r="P58" s="2">
        <v>410000</v>
      </c>
    </row>
    <row r="59" spans="1:16" x14ac:dyDescent="0.25">
      <c r="A59" s="33">
        <v>3432</v>
      </c>
      <c r="B59" s="34" t="s">
        <v>43</v>
      </c>
      <c r="C59" s="2">
        <v>0</v>
      </c>
      <c r="D59" s="2">
        <v>0</v>
      </c>
      <c r="E59" s="2">
        <v>0</v>
      </c>
      <c r="F59" s="2">
        <v>0</v>
      </c>
      <c r="G59" s="2">
        <v>10000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83">
        <f t="shared" si="9"/>
        <v>10000</v>
      </c>
      <c r="O59" s="2">
        <v>10000</v>
      </c>
      <c r="P59" s="2">
        <v>10000</v>
      </c>
    </row>
    <row r="60" spans="1:16" x14ac:dyDescent="0.25">
      <c r="A60" s="33">
        <v>3433</v>
      </c>
      <c r="B60" s="34" t="s">
        <v>44</v>
      </c>
      <c r="C60" s="2">
        <v>0</v>
      </c>
      <c r="D60" s="2">
        <v>0</v>
      </c>
      <c r="E60" s="2">
        <v>0</v>
      </c>
      <c r="F60" s="2">
        <v>0</v>
      </c>
      <c r="G60" s="2">
        <v>5000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83">
        <f t="shared" si="9"/>
        <v>5000</v>
      </c>
      <c r="O60" s="2">
        <v>5000</v>
      </c>
      <c r="P60" s="2">
        <v>5000</v>
      </c>
    </row>
    <row r="61" spans="1:16" x14ac:dyDescent="0.25">
      <c r="A61" s="33">
        <v>3434</v>
      </c>
      <c r="B61" s="34" t="s">
        <v>45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83">
        <f t="shared" si="9"/>
        <v>0</v>
      </c>
      <c r="O61" s="2">
        <v>0</v>
      </c>
      <c r="P61" s="2">
        <v>0</v>
      </c>
    </row>
    <row r="62" spans="1:16" x14ac:dyDescent="0.25">
      <c r="A62" s="29">
        <v>36</v>
      </c>
      <c r="B62" s="30" t="s">
        <v>104</v>
      </c>
      <c r="C62" s="3">
        <f>C63+C65</f>
        <v>0</v>
      </c>
      <c r="D62" s="3">
        <f t="shared" ref="D62:M62" si="53">D63+D65</f>
        <v>0</v>
      </c>
      <c r="E62" s="3">
        <f t="shared" si="53"/>
        <v>0</v>
      </c>
      <c r="F62" s="3">
        <f t="shared" si="53"/>
        <v>0</v>
      </c>
      <c r="G62" s="3">
        <f t="shared" si="53"/>
        <v>0</v>
      </c>
      <c r="H62" s="3">
        <f t="shared" si="53"/>
        <v>600000</v>
      </c>
      <c r="I62" s="3">
        <f t="shared" si="53"/>
        <v>0</v>
      </c>
      <c r="J62" s="3">
        <f t="shared" si="53"/>
        <v>0</v>
      </c>
      <c r="K62" s="3">
        <f t="shared" si="53"/>
        <v>0</v>
      </c>
      <c r="L62" s="3">
        <f t="shared" si="53"/>
        <v>0</v>
      </c>
      <c r="M62" s="3">
        <f t="shared" si="53"/>
        <v>0</v>
      </c>
      <c r="N62" s="3">
        <f t="shared" ref="N62:P62" si="54">N63+N65</f>
        <v>600000</v>
      </c>
      <c r="O62" s="3">
        <f t="shared" si="54"/>
        <v>0</v>
      </c>
      <c r="P62" s="3">
        <f t="shared" si="54"/>
        <v>0</v>
      </c>
    </row>
    <row r="63" spans="1:16" x14ac:dyDescent="0.25">
      <c r="A63" s="49">
        <v>369</v>
      </c>
      <c r="B63" s="50" t="s">
        <v>105</v>
      </c>
      <c r="C63" s="5">
        <f>C64</f>
        <v>0</v>
      </c>
      <c r="D63" s="5">
        <f t="shared" ref="D63:P63" si="55">D64</f>
        <v>0</v>
      </c>
      <c r="E63" s="5">
        <f t="shared" si="55"/>
        <v>0</v>
      </c>
      <c r="F63" s="5">
        <f t="shared" si="55"/>
        <v>0</v>
      </c>
      <c r="G63" s="5">
        <f t="shared" si="55"/>
        <v>0</v>
      </c>
      <c r="H63" s="5">
        <f t="shared" si="55"/>
        <v>600000</v>
      </c>
      <c r="I63" s="5">
        <f t="shared" si="55"/>
        <v>0</v>
      </c>
      <c r="J63" s="5">
        <f t="shared" si="55"/>
        <v>0</v>
      </c>
      <c r="K63" s="5">
        <f t="shared" si="55"/>
        <v>0</v>
      </c>
      <c r="L63" s="5">
        <f t="shared" si="55"/>
        <v>0</v>
      </c>
      <c r="M63" s="5">
        <f t="shared" si="55"/>
        <v>0</v>
      </c>
      <c r="N63" s="5">
        <f t="shared" si="55"/>
        <v>600000</v>
      </c>
      <c r="O63" s="5">
        <f t="shared" si="55"/>
        <v>0</v>
      </c>
      <c r="P63" s="5">
        <f t="shared" si="55"/>
        <v>0</v>
      </c>
    </row>
    <row r="64" spans="1:16" x14ac:dyDescent="0.25">
      <c r="A64" s="33">
        <v>3691</v>
      </c>
      <c r="B64" s="51" t="s">
        <v>106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600000</v>
      </c>
      <c r="I64" s="2">
        <v>0</v>
      </c>
      <c r="J64" s="2">
        <v>0</v>
      </c>
      <c r="K64" s="2">
        <v>0</v>
      </c>
      <c r="L64" s="2">
        <v>0</v>
      </c>
      <c r="M64" s="2"/>
      <c r="N64" s="83">
        <f t="shared" si="9"/>
        <v>600000</v>
      </c>
      <c r="O64" s="2">
        <v>0</v>
      </c>
      <c r="P64" s="2">
        <v>0</v>
      </c>
    </row>
    <row r="65" spans="1:16" x14ac:dyDescent="0.25">
      <c r="A65" s="29">
        <v>37</v>
      </c>
      <c r="B65" s="30" t="s">
        <v>46</v>
      </c>
      <c r="C65" s="3">
        <f>C66+C68</f>
        <v>0</v>
      </c>
      <c r="D65" s="3">
        <f t="shared" ref="D65:M65" si="56">D66+D68</f>
        <v>0</v>
      </c>
      <c r="E65" s="3">
        <f t="shared" si="56"/>
        <v>0</v>
      </c>
      <c r="F65" s="3">
        <f t="shared" si="56"/>
        <v>0</v>
      </c>
      <c r="G65" s="3">
        <f t="shared" si="56"/>
        <v>0</v>
      </c>
      <c r="H65" s="3">
        <f t="shared" si="56"/>
        <v>0</v>
      </c>
      <c r="I65" s="3">
        <f t="shared" si="56"/>
        <v>0</v>
      </c>
      <c r="J65" s="3">
        <f t="shared" si="56"/>
        <v>0</v>
      </c>
      <c r="K65" s="3">
        <f t="shared" si="56"/>
        <v>0</v>
      </c>
      <c r="L65" s="3">
        <f t="shared" si="56"/>
        <v>0</v>
      </c>
      <c r="M65" s="3">
        <f t="shared" si="56"/>
        <v>0</v>
      </c>
      <c r="N65" s="3">
        <f t="shared" si="9"/>
        <v>0</v>
      </c>
      <c r="O65" s="3">
        <f t="shared" ref="O65:P65" si="57">N65</f>
        <v>0</v>
      </c>
      <c r="P65" s="3">
        <f t="shared" si="57"/>
        <v>0</v>
      </c>
    </row>
    <row r="66" spans="1:16" x14ac:dyDescent="0.25">
      <c r="A66" s="49">
        <v>371</v>
      </c>
      <c r="B66" s="50" t="s">
        <v>46</v>
      </c>
      <c r="C66" s="5">
        <f>C67</f>
        <v>0</v>
      </c>
      <c r="D66" s="5">
        <f t="shared" ref="D66:M66" si="58">D67</f>
        <v>0</v>
      </c>
      <c r="E66" s="5">
        <f t="shared" si="58"/>
        <v>0</v>
      </c>
      <c r="F66" s="5">
        <f t="shared" si="58"/>
        <v>0</v>
      </c>
      <c r="G66" s="5">
        <f t="shared" si="58"/>
        <v>0</v>
      </c>
      <c r="H66" s="5">
        <f t="shared" si="58"/>
        <v>0</v>
      </c>
      <c r="I66" s="5">
        <f t="shared" si="58"/>
        <v>0</v>
      </c>
      <c r="J66" s="5">
        <f t="shared" si="58"/>
        <v>0</v>
      </c>
      <c r="K66" s="5">
        <f t="shared" si="58"/>
        <v>0</v>
      </c>
      <c r="L66" s="5">
        <f t="shared" si="58"/>
        <v>0</v>
      </c>
      <c r="M66" s="5">
        <f t="shared" si="58"/>
        <v>0</v>
      </c>
      <c r="N66" s="83">
        <f t="shared" si="9"/>
        <v>0</v>
      </c>
      <c r="O66" s="5">
        <f t="shared" ref="O66:P66" si="59">N66</f>
        <v>0</v>
      </c>
      <c r="P66" s="5">
        <f t="shared" si="59"/>
        <v>0</v>
      </c>
    </row>
    <row r="67" spans="1:16" x14ac:dyDescent="0.25">
      <c r="A67" s="33">
        <v>3712</v>
      </c>
      <c r="B67" s="51" t="s">
        <v>47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f t="shared" ref="O67:P67" si="60">N67</f>
        <v>0</v>
      </c>
      <c r="P67" s="2">
        <f t="shared" si="60"/>
        <v>0</v>
      </c>
    </row>
    <row r="68" spans="1:16" x14ac:dyDescent="0.25">
      <c r="A68" s="52">
        <v>372</v>
      </c>
      <c r="B68" s="53" t="s">
        <v>48</v>
      </c>
      <c r="C68" s="5">
        <f>SUM(C69:C70)</f>
        <v>0</v>
      </c>
      <c r="D68" s="5">
        <f t="shared" ref="D68:M68" si="61">SUM(D69:D70)</f>
        <v>0</v>
      </c>
      <c r="E68" s="5">
        <f t="shared" si="61"/>
        <v>0</v>
      </c>
      <c r="F68" s="5">
        <f t="shared" si="61"/>
        <v>0</v>
      </c>
      <c r="G68" s="5">
        <f t="shared" si="61"/>
        <v>0</v>
      </c>
      <c r="H68" s="5">
        <f t="shared" si="61"/>
        <v>0</v>
      </c>
      <c r="I68" s="5">
        <f t="shared" si="61"/>
        <v>0</v>
      </c>
      <c r="J68" s="5">
        <f t="shared" si="61"/>
        <v>0</v>
      </c>
      <c r="K68" s="5">
        <f t="shared" si="61"/>
        <v>0</v>
      </c>
      <c r="L68" s="5">
        <f t="shared" si="61"/>
        <v>0</v>
      </c>
      <c r="M68" s="5">
        <f t="shared" si="61"/>
        <v>0</v>
      </c>
      <c r="N68" s="83">
        <f t="shared" si="9"/>
        <v>0</v>
      </c>
      <c r="O68" s="5">
        <f t="shared" ref="O68:P68" si="62">N68</f>
        <v>0</v>
      </c>
      <c r="P68" s="5">
        <f t="shared" si="62"/>
        <v>0</v>
      </c>
    </row>
    <row r="69" spans="1:16" x14ac:dyDescent="0.25">
      <c r="A69" s="33">
        <v>3721</v>
      </c>
      <c r="B69" s="34" t="s">
        <v>47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83">
        <f t="shared" si="9"/>
        <v>0</v>
      </c>
      <c r="O69" s="2">
        <f t="shared" ref="O69:P69" si="63">N69</f>
        <v>0</v>
      </c>
      <c r="P69" s="2">
        <f t="shared" si="63"/>
        <v>0</v>
      </c>
    </row>
    <row r="70" spans="1:16" x14ac:dyDescent="0.25">
      <c r="A70" s="33">
        <v>3722</v>
      </c>
      <c r="B70" s="34" t="s">
        <v>68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83">
        <f t="shared" si="9"/>
        <v>0</v>
      </c>
      <c r="O70" s="2">
        <f t="shared" ref="O70:P70" si="64">N70</f>
        <v>0</v>
      </c>
      <c r="P70" s="2">
        <f t="shared" si="64"/>
        <v>0</v>
      </c>
    </row>
    <row r="71" spans="1:16" x14ac:dyDescent="0.25">
      <c r="A71" s="29">
        <v>38</v>
      </c>
      <c r="B71" s="30" t="s">
        <v>49</v>
      </c>
      <c r="C71" s="3">
        <f>C72+C74</f>
        <v>0</v>
      </c>
      <c r="D71" s="3">
        <f t="shared" ref="D71:M71" si="65">D72+D74</f>
        <v>0</v>
      </c>
      <c r="E71" s="3">
        <f t="shared" si="65"/>
        <v>0</v>
      </c>
      <c r="F71" s="3">
        <f t="shared" si="65"/>
        <v>0</v>
      </c>
      <c r="G71" s="3">
        <f t="shared" si="65"/>
        <v>0</v>
      </c>
      <c r="H71" s="3">
        <f t="shared" si="65"/>
        <v>0</v>
      </c>
      <c r="I71" s="3">
        <f t="shared" si="65"/>
        <v>0</v>
      </c>
      <c r="J71" s="3">
        <f t="shared" si="65"/>
        <v>0</v>
      </c>
      <c r="K71" s="3">
        <f t="shared" si="65"/>
        <v>0</v>
      </c>
      <c r="L71" s="3">
        <f t="shared" si="65"/>
        <v>0</v>
      </c>
      <c r="M71" s="3">
        <f t="shared" si="65"/>
        <v>0</v>
      </c>
      <c r="N71" s="3">
        <f t="shared" si="9"/>
        <v>0</v>
      </c>
      <c r="O71" s="3">
        <f t="shared" ref="O71:P71" si="66">N71</f>
        <v>0</v>
      </c>
      <c r="P71" s="3">
        <f t="shared" si="66"/>
        <v>0</v>
      </c>
    </row>
    <row r="72" spans="1:16" x14ac:dyDescent="0.25">
      <c r="A72" s="49">
        <v>381</v>
      </c>
      <c r="B72" s="54" t="s">
        <v>50</v>
      </c>
      <c r="C72" s="5">
        <f>C73</f>
        <v>0</v>
      </c>
      <c r="D72" s="5">
        <f t="shared" ref="D72:M72" si="67">D73</f>
        <v>0</v>
      </c>
      <c r="E72" s="5">
        <f t="shared" si="67"/>
        <v>0</v>
      </c>
      <c r="F72" s="5">
        <f t="shared" si="67"/>
        <v>0</v>
      </c>
      <c r="G72" s="5">
        <f t="shared" si="67"/>
        <v>0</v>
      </c>
      <c r="H72" s="5">
        <f t="shared" si="67"/>
        <v>0</v>
      </c>
      <c r="I72" s="5">
        <f t="shared" si="67"/>
        <v>0</v>
      </c>
      <c r="J72" s="5">
        <f t="shared" si="67"/>
        <v>0</v>
      </c>
      <c r="K72" s="5">
        <f t="shared" si="67"/>
        <v>0</v>
      </c>
      <c r="L72" s="5">
        <f t="shared" si="67"/>
        <v>0</v>
      </c>
      <c r="M72" s="5">
        <f t="shared" si="67"/>
        <v>0</v>
      </c>
      <c r="N72" s="83">
        <f t="shared" ref="N72:N108" si="68">D72+E72+F72+G72+H72+I72+J72+K72+L72+M72</f>
        <v>0</v>
      </c>
      <c r="O72" s="5">
        <f t="shared" ref="O72:P72" si="69">N72</f>
        <v>0</v>
      </c>
      <c r="P72" s="5">
        <f t="shared" si="69"/>
        <v>0</v>
      </c>
    </row>
    <row r="73" spans="1:16" x14ac:dyDescent="0.25">
      <c r="A73" s="55">
        <v>3811</v>
      </c>
      <c r="B73" s="56" t="s">
        <v>51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1:16" x14ac:dyDescent="0.25">
      <c r="A74" s="57">
        <v>383</v>
      </c>
      <c r="B74" s="58" t="s">
        <v>66</v>
      </c>
      <c r="C74" s="1">
        <f>SUM(C75:C77)</f>
        <v>0</v>
      </c>
      <c r="D74" s="1">
        <f t="shared" ref="D74:M74" si="70">SUM(D75:D77)</f>
        <v>0</v>
      </c>
      <c r="E74" s="1">
        <f t="shared" si="70"/>
        <v>0</v>
      </c>
      <c r="F74" s="1">
        <f t="shared" si="70"/>
        <v>0</v>
      </c>
      <c r="G74" s="1">
        <f t="shared" si="70"/>
        <v>0</v>
      </c>
      <c r="H74" s="1">
        <f t="shared" si="70"/>
        <v>0</v>
      </c>
      <c r="I74" s="1">
        <f t="shared" si="70"/>
        <v>0</v>
      </c>
      <c r="J74" s="1">
        <f t="shared" si="70"/>
        <v>0</v>
      </c>
      <c r="K74" s="1">
        <f t="shared" si="70"/>
        <v>0</v>
      </c>
      <c r="L74" s="1">
        <f t="shared" si="70"/>
        <v>0</v>
      </c>
      <c r="M74" s="1">
        <f t="shared" si="70"/>
        <v>0</v>
      </c>
      <c r="N74" s="83">
        <f t="shared" si="68"/>
        <v>0</v>
      </c>
      <c r="O74" s="1">
        <f t="shared" ref="O74:P74" si="71">N74</f>
        <v>0</v>
      </c>
      <c r="P74" s="1">
        <f t="shared" si="71"/>
        <v>0</v>
      </c>
    </row>
    <row r="75" spans="1:16" x14ac:dyDescent="0.25">
      <c r="A75" s="59">
        <v>3831</v>
      </c>
      <c r="B75" s="56" t="s">
        <v>52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83">
        <f t="shared" si="68"/>
        <v>0</v>
      </c>
      <c r="O75" s="4">
        <f t="shared" ref="O75:P75" si="72">N75</f>
        <v>0</v>
      </c>
      <c r="P75" s="4">
        <f t="shared" si="72"/>
        <v>0</v>
      </c>
    </row>
    <row r="76" spans="1:16" x14ac:dyDescent="0.25">
      <c r="A76" s="59">
        <v>3833</v>
      </c>
      <c r="B76" s="60" t="s">
        <v>53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83">
        <f t="shared" si="68"/>
        <v>0</v>
      </c>
      <c r="O76" s="4">
        <f t="shared" ref="O76:P76" si="73">N76</f>
        <v>0</v>
      </c>
      <c r="P76" s="4">
        <f t="shared" si="73"/>
        <v>0</v>
      </c>
    </row>
    <row r="77" spans="1:16" x14ac:dyDescent="0.25">
      <c r="A77" s="61">
        <v>3834</v>
      </c>
      <c r="B77" s="62" t="s">
        <v>54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83">
        <f t="shared" si="68"/>
        <v>0</v>
      </c>
      <c r="O77" s="6">
        <f t="shared" ref="O77:P77" si="74">N77</f>
        <v>0</v>
      </c>
      <c r="P77" s="6">
        <f t="shared" si="74"/>
        <v>0</v>
      </c>
    </row>
    <row r="78" spans="1:16" s="21" customFormat="1" x14ac:dyDescent="0.25">
      <c r="A78" s="63">
        <v>4</v>
      </c>
      <c r="B78" s="64" t="s">
        <v>90</v>
      </c>
      <c r="C78" s="7">
        <f>C79+C83+C100</f>
        <v>35875100</v>
      </c>
      <c r="D78" s="7">
        <f t="shared" ref="D78:J78" si="75">D79+D83+D100</f>
        <v>0</v>
      </c>
      <c r="E78" s="7">
        <f t="shared" si="75"/>
        <v>0</v>
      </c>
      <c r="F78" s="7">
        <f t="shared" si="75"/>
        <v>1500000</v>
      </c>
      <c r="G78" s="7">
        <f t="shared" si="75"/>
        <v>20492200</v>
      </c>
      <c r="H78" s="7">
        <f t="shared" si="75"/>
        <v>0</v>
      </c>
      <c r="I78" s="7">
        <f>I79+I83+I100</f>
        <v>8700000</v>
      </c>
      <c r="J78" s="7">
        <f t="shared" si="75"/>
        <v>0</v>
      </c>
      <c r="K78" s="7">
        <f t="shared" ref="K78" si="76">K79+K83+K100</f>
        <v>0</v>
      </c>
      <c r="L78" s="7">
        <f>L79+L83+L100</f>
        <v>0</v>
      </c>
      <c r="M78" s="7">
        <f t="shared" ref="M78" si="77">M79+M83+M100</f>
        <v>0</v>
      </c>
      <c r="N78" s="7">
        <f t="shared" ref="N78:P78" si="78">N79+N83+N100</f>
        <v>24540200</v>
      </c>
      <c r="O78" s="7">
        <f t="shared" si="78"/>
        <v>8000000</v>
      </c>
      <c r="P78" s="7">
        <f t="shared" si="78"/>
        <v>8000000</v>
      </c>
    </row>
    <row r="79" spans="1:16" s="21" customFormat="1" x14ac:dyDescent="0.25">
      <c r="A79" s="65">
        <v>41</v>
      </c>
      <c r="B79" s="66" t="s">
        <v>55</v>
      </c>
      <c r="C79" s="8">
        <f>C80</f>
        <v>953800</v>
      </c>
      <c r="D79" s="8">
        <f t="shared" ref="D79:J79" si="79">D80</f>
        <v>0</v>
      </c>
      <c r="E79" s="8">
        <f t="shared" si="79"/>
        <v>0</v>
      </c>
      <c r="F79" s="8">
        <f t="shared" si="79"/>
        <v>0</v>
      </c>
      <c r="G79" s="8">
        <f t="shared" si="79"/>
        <v>2379000</v>
      </c>
      <c r="H79" s="8">
        <f t="shared" si="79"/>
        <v>0</v>
      </c>
      <c r="I79" s="8">
        <f t="shared" si="79"/>
        <v>0</v>
      </c>
      <c r="J79" s="8">
        <f t="shared" si="79"/>
        <v>0</v>
      </c>
      <c r="K79" s="8">
        <f t="shared" ref="K79" si="80">K80</f>
        <v>0</v>
      </c>
      <c r="L79" s="8">
        <f t="shared" ref="L79:P79" si="81">L80</f>
        <v>0</v>
      </c>
      <c r="M79" s="8">
        <f t="shared" si="81"/>
        <v>0</v>
      </c>
      <c r="N79" s="8">
        <f t="shared" si="81"/>
        <v>2379000</v>
      </c>
      <c r="O79" s="8">
        <f t="shared" si="81"/>
        <v>2000000</v>
      </c>
      <c r="P79" s="8">
        <f t="shared" si="81"/>
        <v>2000000</v>
      </c>
    </row>
    <row r="80" spans="1:16" x14ac:dyDescent="0.25">
      <c r="A80" s="49">
        <v>412</v>
      </c>
      <c r="B80" s="54" t="s">
        <v>76</v>
      </c>
      <c r="C80" s="5">
        <f>SUM(C81:C82)</f>
        <v>953800</v>
      </c>
      <c r="D80" s="5">
        <f t="shared" ref="D80:J80" si="82">SUM(D81:D82)</f>
        <v>0</v>
      </c>
      <c r="E80" s="5">
        <f t="shared" si="82"/>
        <v>0</v>
      </c>
      <c r="F80" s="5">
        <f t="shared" si="82"/>
        <v>0</v>
      </c>
      <c r="G80" s="5">
        <f t="shared" si="82"/>
        <v>2379000</v>
      </c>
      <c r="H80" s="5">
        <f t="shared" si="82"/>
        <v>0</v>
      </c>
      <c r="I80" s="5">
        <f t="shared" si="82"/>
        <v>0</v>
      </c>
      <c r="J80" s="5">
        <f t="shared" si="82"/>
        <v>0</v>
      </c>
      <c r="K80" s="5">
        <f t="shared" ref="K80" si="83">SUM(K81:K82)</f>
        <v>0</v>
      </c>
      <c r="L80" s="5">
        <f t="shared" ref="L80:M80" si="84">SUM(L81:L82)</f>
        <v>0</v>
      </c>
      <c r="M80" s="5">
        <f t="shared" si="84"/>
        <v>0</v>
      </c>
      <c r="N80" s="5">
        <f t="shared" ref="N80:P80" si="85">SUM(N81:N82)</f>
        <v>2379000</v>
      </c>
      <c r="O80" s="5">
        <f t="shared" si="85"/>
        <v>2000000</v>
      </c>
      <c r="P80" s="5">
        <f t="shared" si="85"/>
        <v>2000000</v>
      </c>
    </row>
    <row r="81" spans="1:16" x14ac:dyDescent="0.25">
      <c r="A81" s="33">
        <v>4123</v>
      </c>
      <c r="B81" s="34" t="s">
        <v>56</v>
      </c>
      <c r="C81" s="2">
        <v>953800</v>
      </c>
      <c r="D81" s="2">
        <v>0</v>
      </c>
      <c r="E81" s="2">
        <v>0</v>
      </c>
      <c r="F81" s="2">
        <v>0</v>
      </c>
      <c r="G81" s="2">
        <v>2379000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83">
        <f t="shared" si="68"/>
        <v>2379000</v>
      </c>
      <c r="O81" s="2">
        <v>2000000</v>
      </c>
      <c r="P81" s="2">
        <v>2000000</v>
      </c>
    </row>
    <row r="82" spans="1:16" x14ac:dyDescent="0.25">
      <c r="A82" s="33">
        <v>4126</v>
      </c>
      <c r="B82" s="34" t="s">
        <v>67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83">
        <f t="shared" si="68"/>
        <v>0</v>
      </c>
      <c r="O82" s="2">
        <v>0</v>
      </c>
      <c r="P82" s="2">
        <f t="shared" ref="P82" si="86">O82</f>
        <v>0</v>
      </c>
    </row>
    <row r="83" spans="1:16" x14ac:dyDescent="0.25">
      <c r="A83" s="67">
        <v>42</v>
      </c>
      <c r="B83" s="68" t="s">
        <v>91</v>
      </c>
      <c r="C83" s="9">
        <f>C84+C86+C94+C96+C98</f>
        <v>13421300</v>
      </c>
      <c r="D83" s="9">
        <f t="shared" ref="D83:J83" si="87">D84+D86+D94+D96+D98</f>
        <v>0</v>
      </c>
      <c r="E83" s="9">
        <f t="shared" si="87"/>
        <v>0</v>
      </c>
      <c r="F83" s="9">
        <f t="shared" si="87"/>
        <v>1500000</v>
      </c>
      <c r="G83" s="9">
        <f t="shared" si="87"/>
        <v>13711200</v>
      </c>
      <c r="H83" s="9">
        <f t="shared" si="87"/>
        <v>0</v>
      </c>
      <c r="I83" s="9">
        <f t="shared" si="87"/>
        <v>5450000</v>
      </c>
      <c r="J83" s="9">
        <f t="shared" si="87"/>
        <v>0</v>
      </c>
      <c r="K83" s="9">
        <f t="shared" ref="K83" si="88">K84+K86+K94+K96+K98</f>
        <v>0</v>
      </c>
      <c r="L83" s="9">
        <f t="shared" ref="L83:M83" si="89">L84+L86+L94+L96+L98</f>
        <v>0</v>
      </c>
      <c r="M83" s="9">
        <f t="shared" si="89"/>
        <v>0</v>
      </c>
      <c r="N83" s="9">
        <f t="shared" ref="N83:P83" si="90">N84+N86+N94+N96+N98</f>
        <v>20661200</v>
      </c>
      <c r="O83" s="9">
        <f t="shared" si="90"/>
        <v>6000000</v>
      </c>
      <c r="P83" s="9">
        <f t="shared" si="90"/>
        <v>6000000</v>
      </c>
    </row>
    <row r="84" spans="1:16" x14ac:dyDescent="0.25">
      <c r="A84" s="49">
        <v>421</v>
      </c>
      <c r="B84" s="54" t="s">
        <v>57</v>
      </c>
      <c r="C84" s="5">
        <f>C85</f>
        <v>0</v>
      </c>
      <c r="D84" s="5">
        <f t="shared" ref="D84:P84" si="91">D85</f>
        <v>0</v>
      </c>
      <c r="E84" s="5">
        <f t="shared" si="91"/>
        <v>0</v>
      </c>
      <c r="F84" s="5">
        <f t="shared" si="91"/>
        <v>0</v>
      </c>
      <c r="G84" s="5">
        <f t="shared" si="91"/>
        <v>8500000</v>
      </c>
      <c r="H84" s="5">
        <f t="shared" si="91"/>
        <v>0</v>
      </c>
      <c r="I84" s="5">
        <f t="shared" si="91"/>
        <v>0</v>
      </c>
      <c r="J84" s="5">
        <f t="shared" si="91"/>
        <v>0</v>
      </c>
      <c r="K84" s="5">
        <f t="shared" si="91"/>
        <v>0</v>
      </c>
      <c r="L84" s="5">
        <f t="shared" si="91"/>
        <v>0</v>
      </c>
      <c r="M84" s="5">
        <f t="shared" si="91"/>
        <v>0</v>
      </c>
      <c r="N84" s="5">
        <f t="shared" si="91"/>
        <v>8500000</v>
      </c>
      <c r="O84" s="5">
        <f t="shared" si="91"/>
        <v>0</v>
      </c>
      <c r="P84" s="5">
        <f t="shared" si="91"/>
        <v>0</v>
      </c>
    </row>
    <row r="85" spans="1:16" x14ac:dyDescent="0.25">
      <c r="A85" s="33">
        <v>4212</v>
      </c>
      <c r="B85" s="34" t="s">
        <v>58</v>
      </c>
      <c r="C85" s="2">
        <v>0</v>
      </c>
      <c r="D85" s="2">
        <v>0</v>
      </c>
      <c r="E85" s="2">
        <v>0</v>
      </c>
      <c r="F85" s="2">
        <v>0</v>
      </c>
      <c r="G85" s="2">
        <v>8500000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83">
        <f t="shared" si="68"/>
        <v>8500000</v>
      </c>
      <c r="O85" s="2">
        <v>0</v>
      </c>
      <c r="P85" s="2">
        <v>0</v>
      </c>
    </row>
    <row r="86" spans="1:16" x14ac:dyDescent="0.25">
      <c r="A86" s="49">
        <v>422</v>
      </c>
      <c r="B86" s="54" t="s">
        <v>77</v>
      </c>
      <c r="C86" s="5">
        <f>SUM(C87:C93)</f>
        <v>12235500</v>
      </c>
      <c r="D86" s="5">
        <f t="shared" ref="D86:H86" si="92">SUM(D87:D93)</f>
        <v>0</v>
      </c>
      <c r="E86" s="5">
        <v>0</v>
      </c>
      <c r="F86" s="5">
        <f t="shared" si="92"/>
        <v>1500000</v>
      </c>
      <c r="G86" s="5">
        <f t="shared" si="92"/>
        <v>4174200</v>
      </c>
      <c r="H86" s="5">
        <f t="shared" si="92"/>
        <v>0</v>
      </c>
      <c r="I86" s="5">
        <f>SUM(I87:I93)</f>
        <v>5450000</v>
      </c>
      <c r="J86" s="5">
        <f t="shared" ref="J86" si="93">SUM(J87:J93)</f>
        <v>0</v>
      </c>
      <c r="K86" s="5">
        <f t="shared" ref="K86" si="94">SUM(K87:K93)</f>
        <v>0</v>
      </c>
      <c r="L86" s="5">
        <f t="shared" ref="L86" si="95">SUM(L87:L93)</f>
        <v>0</v>
      </c>
      <c r="M86" s="5">
        <f t="shared" ref="M86" si="96">SUM(M87:M93)</f>
        <v>0</v>
      </c>
      <c r="N86" s="5">
        <f>SUM(N87:N93)</f>
        <v>11124200</v>
      </c>
      <c r="O86" s="5">
        <f t="shared" ref="O86:P86" si="97">SUM(O87:O93)</f>
        <v>6000000</v>
      </c>
      <c r="P86" s="5">
        <f t="shared" si="97"/>
        <v>6000000</v>
      </c>
    </row>
    <row r="87" spans="1:16" x14ac:dyDescent="0.25">
      <c r="A87" s="33">
        <v>4221</v>
      </c>
      <c r="B87" s="34" t="s">
        <v>59</v>
      </c>
      <c r="C87" s="2">
        <v>6618200</v>
      </c>
      <c r="D87" s="2">
        <v>0</v>
      </c>
      <c r="E87" s="2">
        <v>0</v>
      </c>
      <c r="F87" s="2">
        <v>0</v>
      </c>
      <c r="G87" s="2">
        <v>1495700</v>
      </c>
      <c r="H87" s="2">
        <v>0</v>
      </c>
      <c r="I87" s="24">
        <v>5450000</v>
      </c>
      <c r="J87" s="2">
        <v>0</v>
      </c>
      <c r="K87" s="2">
        <v>0</v>
      </c>
      <c r="L87" s="2">
        <v>0</v>
      </c>
      <c r="M87" s="2">
        <v>0</v>
      </c>
      <c r="N87" s="83">
        <f t="shared" si="68"/>
        <v>6945700</v>
      </c>
      <c r="O87" s="2">
        <v>1500000</v>
      </c>
      <c r="P87" s="2">
        <v>1500000</v>
      </c>
    </row>
    <row r="88" spans="1:16" x14ac:dyDescent="0.25">
      <c r="A88" s="33">
        <v>4222</v>
      </c>
      <c r="B88" s="34" t="s">
        <v>60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83">
        <f t="shared" si="68"/>
        <v>0</v>
      </c>
      <c r="O88" s="2">
        <v>0</v>
      </c>
      <c r="P88" s="2">
        <v>0</v>
      </c>
    </row>
    <row r="89" spans="1:16" x14ac:dyDescent="0.25">
      <c r="A89" s="69">
        <v>4223</v>
      </c>
      <c r="B89" s="70" t="s">
        <v>92</v>
      </c>
      <c r="C89" s="6">
        <v>0</v>
      </c>
      <c r="D89" s="6">
        <v>0</v>
      </c>
      <c r="E89" s="6">
        <v>0</v>
      </c>
      <c r="F89" s="2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83">
        <f t="shared" si="68"/>
        <v>0</v>
      </c>
      <c r="O89" s="6">
        <v>0</v>
      </c>
      <c r="P89" s="6">
        <v>0</v>
      </c>
    </row>
    <row r="90" spans="1:16" x14ac:dyDescent="0.25">
      <c r="A90" s="33">
        <v>4224</v>
      </c>
      <c r="B90" s="34" t="s">
        <v>93</v>
      </c>
      <c r="C90" s="2">
        <v>5617300</v>
      </c>
      <c r="D90" s="2">
        <v>0</v>
      </c>
      <c r="E90" s="2">
        <v>0</v>
      </c>
      <c r="F90" s="2">
        <v>1500000</v>
      </c>
      <c r="G90" s="2">
        <v>2678500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83">
        <f t="shared" si="68"/>
        <v>4178500</v>
      </c>
      <c r="O90" s="2">
        <v>4500000</v>
      </c>
      <c r="P90" s="2">
        <v>4500000</v>
      </c>
    </row>
    <row r="91" spans="1:16" x14ac:dyDescent="0.25">
      <c r="A91" s="55">
        <v>4225</v>
      </c>
      <c r="B91" s="56" t="s">
        <v>94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83">
        <f t="shared" si="68"/>
        <v>0</v>
      </c>
      <c r="O91" s="2">
        <v>0</v>
      </c>
      <c r="P91" s="2">
        <v>0</v>
      </c>
    </row>
    <row r="92" spans="1:16" x14ac:dyDescent="0.25">
      <c r="A92" s="55">
        <v>4226</v>
      </c>
      <c r="B92" s="71" t="s">
        <v>61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83">
        <f t="shared" si="68"/>
        <v>0</v>
      </c>
      <c r="O92" s="2">
        <v>0</v>
      </c>
      <c r="P92" s="2">
        <v>0</v>
      </c>
    </row>
    <row r="93" spans="1:16" x14ac:dyDescent="0.25">
      <c r="A93" s="33">
        <v>4227</v>
      </c>
      <c r="B93" s="34" t="s">
        <v>95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83">
        <f t="shared" si="68"/>
        <v>0</v>
      </c>
      <c r="O93" s="2">
        <v>0</v>
      </c>
      <c r="P93" s="2">
        <v>0</v>
      </c>
    </row>
    <row r="94" spans="1:16" x14ac:dyDescent="0.25">
      <c r="A94" s="31">
        <v>423</v>
      </c>
      <c r="B94" s="32" t="s">
        <v>78</v>
      </c>
      <c r="C94" s="1">
        <f>C95</f>
        <v>938000</v>
      </c>
      <c r="D94" s="1">
        <f t="shared" ref="D94:J94" si="98">D95</f>
        <v>0</v>
      </c>
      <c r="E94" s="1">
        <f t="shared" si="98"/>
        <v>0</v>
      </c>
      <c r="F94" s="2">
        <v>0</v>
      </c>
      <c r="G94" s="1">
        <f t="shared" si="98"/>
        <v>1037000</v>
      </c>
      <c r="H94" s="1">
        <f t="shared" si="98"/>
        <v>0</v>
      </c>
      <c r="I94" s="1">
        <f t="shared" si="98"/>
        <v>0</v>
      </c>
      <c r="J94" s="1">
        <f t="shared" si="98"/>
        <v>0</v>
      </c>
      <c r="K94" s="1">
        <f t="shared" ref="K94" si="99">K95</f>
        <v>0</v>
      </c>
      <c r="L94" s="1">
        <f t="shared" ref="L94:P94" si="100">L95</f>
        <v>0</v>
      </c>
      <c r="M94" s="1">
        <f t="shared" si="100"/>
        <v>0</v>
      </c>
      <c r="N94" s="1">
        <f t="shared" si="100"/>
        <v>1037000</v>
      </c>
      <c r="O94" s="1">
        <f t="shared" si="100"/>
        <v>0</v>
      </c>
      <c r="P94" s="1">
        <f t="shared" si="100"/>
        <v>0</v>
      </c>
    </row>
    <row r="95" spans="1:16" x14ac:dyDescent="0.25">
      <c r="A95" s="59">
        <v>4231</v>
      </c>
      <c r="B95" s="72" t="s">
        <v>96</v>
      </c>
      <c r="C95" s="17">
        <v>938000</v>
      </c>
      <c r="D95" s="17">
        <v>0</v>
      </c>
      <c r="E95" s="17">
        <v>0</v>
      </c>
      <c r="F95" s="2">
        <v>0</v>
      </c>
      <c r="G95" s="17">
        <v>1037000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83">
        <f t="shared" si="68"/>
        <v>1037000</v>
      </c>
      <c r="O95" s="17">
        <v>0</v>
      </c>
      <c r="P95" s="17">
        <v>0</v>
      </c>
    </row>
    <row r="96" spans="1:16" x14ac:dyDescent="0.25">
      <c r="A96" s="57">
        <v>424</v>
      </c>
      <c r="B96" s="58" t="s">
        <v>97</v>
      </c>
      <c r="C96" s="13">
        <f>C97</f>
        <v>0</v>
      </c>
      <c r="D96" s="13">
        <f t="shared" ref="D96:M96" si="101">D97</f>
        <v>0</v>
      </c>
      <c r="E96" s="13">
        <f t="shared" si="101"/>
        <v>0</v>
      </c>
      <c r="F96" s="2">
        <v>0</v>
      </c>
      <c r="G96" s="13">
        <f t="shared" si="101"/>
        <v>0</v>
      </c>
      <c r="H96" s="13">
        <f t="shared" si="101"/>
        <v>0</v>
      </c>
      <c r="I96" s="13">
        <f t="shared" si="101"/>
        <v>0</v>
      </c>
      <c r="J96" s="13">
        <f t="shared" si="101"/>
        <v>0</v>
      </c>
      <c r="K96" s="13">
        <f t="shared" si="101"/>
        <v>0</v>
      </c>
      <c r="L96" s="13">
        <f t="shared" si="101"/>
        <v>0</v>
      </c>
      <c r="M96" s="13">
        <f t="shared" si="101"/>
        <v>0</v>
      </c>
      <c r="N96" s="13">
        <f t="shared" si="68"/>
        <v>0</v>
      </c>
      <c r="O96" s="13">
        <f t="shared" ref="O96:P96" si="102">N96</f>
        <v>0</v>
      </c>
      <c r="P96" s="13">
        <f t="shared" si="102"/>
        <v>0</v>
      </c>
    </row>
    <row r="97" spans="1:16" x14ac:dyDescent="0.25">
      <c r="A97" s="59">
        <v>4241</v>
      </c>
      <c r="B97" s="72" t="s">
        <v>62</v>
      </c>
      <c r="C97" s="17">
        <v>0</v>
      </c>
      <c r="D97" s="17">
        <v>0</v>
      </c>
      <c r="E97" s="17">
        <v>0</v>
      </c>
      <c r="F97" s="2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1:16" x14ac:dyDescent="0.25">
      <c r="A98" s="57">
        <v>426</v>
      </c>
      <c r="B98" s="58" t="s">
        <v>98</v>
      </c>
      <c r="C98" s="13">
        <f>C99</f>
        <v>247800</v>
      </c>
      <c r="D98" s="13">
        <f t="shared" ref="D98:M98" si="103">D99</f>
        <v>0</v>
      </c>
      <c r="E98" s="13">
        <f t="shared" si="103"/>
        <v>0</v>
      </c>
      <c r="F98" s="13">
        <f t="shared" si="103"/>
        <v>0</v>
      </c>
      <c r="G98" s="13">
        <f t="shared" si="103"/>
        <v>0</v>
      </c>
      <c r="H98" s="13">
        <f t="shared" si="103"/>
        <v>0</v>
      </c>
      <c r="I98" s="13">
        <f t="shared" si="103"/>
        <v>0</v>
      </c>
      <c r="J98" s="13">
        <f t="shared" si="103"/>
        <v>0</v>
      </c>
      <c r="K98" s="13">
        <f t="shared" si="103"/>
        <v>0</v>
      </c>
      <c r="L98" s="13">
        <f t="shared" si="103"/>
        <v>0</v>
      </c>
      <c r="M98" s="13">
        <f t="shared" si="103"/>
        <v>0</v>
      </c>
      <c r="N98" s="13">
        <f t="shared" si="68"/>
        <v>0</v>
      </c>
      <c r="O98" s="13">
        <f t="shared" ref="O98:P98" si="104">N98</f>
        <v>0</v>
      </c>
      <c r="P98" s="13">
        <f t="shared" si="104"/>
        <v>0</v>
      </c>
    </row>
    <row r="99" spans="1:16" x14ac:dyDescent="0.25">
      <c r="A99" s="59">
        <v>4262</v>
      </c>
      <c r="B99" s="72" t="s">
        <v>63</v>
      </c>
      <c r="C99" s="17">
        <v>247800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</row>
    <row r="100" spans="1:16" x14ac:dyDescent="0.25">
      <c r="A100" s="73">
        <v>45</v>
      </c>
      <c r="B100" s="74" t="s">
        <v>99</v>
      </c>
      <c r="C100" s="14">
        <f>C101+C103</f>
        <v>21500000</v>
      </c>
      <c r="D100" s="14">
        <f t="shared" ref="D100:I100" si="105">D101+D103</f>
        <v>0</v>
      </c>
      <c r="E100" s="14">
        <f t="shared" si="105"/>
        <v>0</v>
      </c>
      <c r="F100" s="14">
        <f t="shared" si="105"/>
        <v>0</v>
      </c>
      <c r="G100" s="14">
        <f t="shared" si="105"/>
        <v>4402000</v>
      </c>
      <c r="H100" s="14">
        <f t="shared" si="105"/>
        <v>0</v>
      </c>
      <c r="I100" s="14">
        <f t="shared" si="105"/>
        <v>3250000</v>
      </c>
      <c r="J100" s="14">
        <f t="shared" ref="D100:J103" si="106">J101</f>
        <v>0</v>
      </c>
      <c r="K100" s="14">
        <f t="shared" ref="K100:K103" si="107">K101</f>
        <v>0</v>
      </c>
      <c r="L100" s="14">
        <f t="shared" ref="L100:P103" si="108">L101</f>
        <v>0</v>
      </c>
      <c r="M100" s="14">
        <f t="shared" si="108"/>
        <v>0</v>
      </c>
      <c r="N100" s="14">
        <f t="shared" si="108"/>
        <v>1500000</v>
      </c>
      <c r="O100" s="14">
        <f t="shared" si="108"/>
        <v>0</v>
      </c>
      <c r="P100" s="14">
        <f t="shared" si="108"/>
        <v>0</v>
      </c>
    </row>
    <row r="101" spans="1:16" x14ac:dyDescent="0.25">
      <c r="A101" s="57">
        <v>451</v>
      </c>
      <c r="B101" s="58" t="s">
        <v>100</v>
      </c>
      <c r="C101" s="13">
        <f>C102</f>
        <v>21500000</v>
      </c>
      <c r="D101" s="13">
        <f t="shared" ref="D101:I101" si="109">D102</f>
        <v>0</v>
      </c>
      <c r="E101" s="13">
        <f t="shared" si="109"/>
        <v>0</v>
      </c>
      <c r="F101" s="13">
        <f t="shared" si="109"/>
        <v>0</v>
      </c>
      <c r="G101" s="13">
        <f t="shared" si="109"/>
        <v>950000</v>
      </c>
      <c r="H101" s="13">
        <f t="shared" si="109"/>
        <v>0</v>
      </c>
      <c r="I101" s="13">
        <f t="shared" si="109"/>
        <v>550000</v>
      </c>
      <c r="J101" s="13">
        <f t="shared" si="106"/>
        <v>0</v>
      </c>
      <c r="K101" s="13">
        <f t="shared" si="107"/>
        <v>0</v>
      </c>
      <c r="L101" s="13">
        <f t="shared" si="108"/>
        <v>0</v>
      </c>
      <c r="M101" s="13">
        <f t="shared" si="108"/>
        <v>0</v>
      </c>
      <c r="N101" s="13">
        <f t="shared" si="108"/>
        <v>1500000</v>
      </c>
      <c r="O101" s="13">
        <f t="shared" si="108"/>
        <v>0</v>
      </c>
      <c r="P101" s="13">
        <f t="shared" si="108"/>
        <v>0</v>
      </c>
    </row>
    <row r="102" spans="1:16" x14ac:dyDescent="0.25">
      <c r="A102" s="59">
        <v>4511</v>
      </c>
      <c r="B102" s="72" t="s">
        <v>100</v>
      </c>
      <c r="C102" s="17">
        <v>21500000</v>
      </c>
      <c r="D102" s="17">
        <v>0</v>
      </c>
      <c r="E102" s="17">
        <v>0</v>
      </c>
      <c r="F102" s="17">
        <v>0</v>
      </c>
      <c r="G102" s="17">
        <v>950000</v>
      </c>
      <c r="H102" s="17">
        <v>0</v>
      </c>
      <c r="I102" s="17">
        <v>550000</v>
      </c>
      <c r="J102" s="17">
        <v>0</v>
      </c>
      <c r="K102" s="17">
        <v>0</v>
      </c>
      <c r="L102" s="17">
        <v>0</v>
      </c>
      <c r="M102" s="17"/>
      <c r="N102" s="83">
        <f t="shared" si="68"/>
        <v>1500000</v>
      </c>
      <c r="O102" s="17">
        <v>0</v>
      </c>
      <c r="P102" s="17">
        <v>0</v>
      </c>
    </row>
    <row r="103" spans="1:16" x14ac:dyDescent="0.25">
      <c r="A103" s="57">
        <v>451</v>
      </c>
      <c r="B103" s="58" t="s">
        <v>107</v>
      </c>
      <c r="C103" s="13">
        <f>C104</f>
        <v>0</v>
      </c>
      <c r="D103" s="13">
        <f t="shared" si="106"/>
        <v>0</v>
      </c>
      <c r="E103" s="13">
        <f t="shared" si="106"/>
        <v>0</v>
      </c>
      <c r="F103" s="13">
        <f t="shared" si="106"/>
        <v>0</v>
      </c>
      <c r="G103" s="13">
        <f t="shared" si="106"/>
        <v>3452000</v>
      </c>
      <c r="H103" s="13">
        <f t="shared" si="106"/>
        <v>0</v>
      </c>
      <c r="I103" s="13">
        <f t="shared" si="106"/>
        <v>2700000</v>
      </c>
      <c r="J103" s="13">
        <f t="shared" si="106"/>
        <v>0</v>
      </c>
      <c r="K103" s="13">
        <f t="shared" si="107"/>
        <v>0</v>
      </c>
      <c r="L103" s="13">
        <f t="shared" si="108"/>
        <v>0</v>
      </c>
      <c r="M103" s="13">
        <f t="shared" si="108"/>
        <v>0</v>
      </c>
      <c r="N103" s="13">
        <f t="shared" si="108"/>
        <v>6152000</v>
      </c>
      <c r="O103" s="13">
        <f t="shared" si="108"/>
        <v>0</v>
      </c>
      <c r="P103" s="13">
        <f t="shared" si="108"/>
        <v>0</v>
      </c>
    </row>
    <row r="104" spans="1:16" x14ac:dyDescent="0.25">
      <c r="A104" s="59">
        <v>4511</v>
      </c>
      <c r="B104" s="72" t="s">
        <v>107</v>
      </c>
      <c r="C104" s="17">
        <v>0</v>
      </c>
      <c r="D104" s="17">
        <v>0</v>
      </c>
      <c r="E104" s="17">
        <v>0</v>
      </c>
      <c r="F104" s="17">
        <v>0</v>
      </c>
      <c r="G104" s="17">
        <v>3452000</v>
      </c>
      <c r="H104" s="17">
        <v>0</v>
      </c>
      <c r="I104" s="17">
        <v>2700000</v>
      </c>
      <c r="J104" s="17">
        <v>0</v>
      </c>
      <c r="K104" s="17">
        <v>0</v>
      </c>
      <c r="L104" s="17">
        <v>0</v>
      </c>
      <c r="M104" s="17"/>
      <c r="N104" s="83">
        <f t="shared" si="68"/>
        <v>6152000</v>
      </c>
      <c r="O104" s="17">
        <v>0</v>
      </c>
      <c r="P104" s="17">
        <v>0</v>
      </c>
    </row>
    <row r="105" spans="1:16" s="21" customFormat="1" x14ac:dyDescent="0.25">
      <c r="A105" s="75">
        <v>5</v>
      </c>
      <c r="B105" s="76" t="s">
        <v>101</v>
      </c>
      <c r="C105" s="15">
        <f t="shared" ref="C105:C107" si="110">C106</f>
        <v>0</v>
      </c>
      <c r="D105" s="15">
        <f t="shared" ref="D105:P106" si="111">D106</f>
        <v>0</v>
      </c>
      <c r="E105" s="15">
        <f t="shared" si="111"/>
        <v>0</v>
      </c>
      <c r="F105" s="15">
        <f t="shared" si="111"/>
        <v>0</v>
      </c>
      <c r="G105" s="15">
        <f t="shared" si="111"/>
        <v>0</v>
      </c>
      <c r="H105" s="15">
        <f t="shared" si="111"/>
        <v>0</v>
      </c>
      <c r="I105" s="15">
        <f t="shared" si="111"/>
        <v>0</v>
      </c>
      <c r="J105" s="15">
        <f t="shared" si="111"/>
        <v>0</v>
      </c>
      <c r="K105" s="15">
        <f t="shared" si="111"/>
        <v>0</v>
      </c>
      <c r="L105" s="15">
        <f t="shared" si="111"/>
        <v>0</v>
      </c>
      <c r="M105" s="15">
        <f t="shared" si="111"/>
        <v>0</v>
      </c>
      <c r="N105" s="15">
        <f t="shared" si="111"/>
        <v>0</v>
      </c>
      <c r="O105" s="15">
        <f t="shared" si="111"/>
        <v>0</v>
      </c>
      <c r="P105" s="15">
        <f t="shared" si="111"/>
        <v>0</v>
      </c>
    </row>
    <row r="106" spans="1:16" s="21" customFormat="1" x14ac:dyDescent="0.25">
      <c r="A106" s="77">
        <v>51</v>
      </c>
      <c r="B106" s="78" t="s">
        <v>71</v>
      </c>
      <c r="C106" s="16">
        <f t="shared" si="110"/>
        <v>0</v>
      </c>
      <c r="D106" s="16">
        <f t="shared" si="111"/>
        <v>0</v>
      </c>
      <c r="E106" s="16">
        <f t="shared" si="111"/>
        <v>0</v>
      </c>
      <c r="F106" s="16">
        <f t="shared" si="111"/>
        <v>0</v>
      </c>
      <c r="G106" s="16">
        <f t="shared" si="111"/>
        <v>0</v>
      </c>
      <c r="H106" s="16">
        <f t="shared" si="111"/>
        <v>0</v>
      </c>
      <c r="I106" s="16">
        <f t="shared" si="111"/>
        <v>0</v>
      </c>
      <c r="J106" s="16">
        <f t="shared" si="111"/>
        <v>0</v>
      </c>
      <c r="K106" s="16">
        <f t="shared" si="111"/>
        <v>0</v>
      </c>
      <c r="L106" s="16">
        <f t="shared" si="111"/>
        <v>0</v>
      </c>
      <c r="M106" s="16">
        <f t="shared" si="111"/>
        <v>0</v>
      </c>
      <c r="N106" s="16">
        <f t="shared" si="111"/>
        <v>0</v>
      </c>
      <c r="O106" s="16">
        <f t="shared" si="111"/>
        <v>0</v>
      </c>
      <c r="P106" s="16">
        <f t="shared" si="111"/>
        <v>0</v>
      </c>
    </row>
    <row r="107" spans="1:16" s="21" customFormat="1" x14ac:dyDescent="0.25">
      <c r="A107" s="59">
        <v>518</v>
      </c>
      <c r="B107" s="72" t="s">
        <v>72</v>
      </c>
      <c r="C107" s="17">
        <f t="shared" si="110"/>
        <v>0</v>
      </c>
      <c r="D107" s="17">
        <f t="shared" ref="D107:L107" si="112">D108</f>
        <v>0</v>
      </c>
      <c r="E107" s="17">
        <f t="shared" si="112"/>
        <v>0</v>
      </c>
      <c r="F107" s="17">
        <f t="shared" si="112"/>
        <v>0</v>
      </c>
      <c r="G107" s="17">
        <f t="shared" si="112"/>
        <v>0</v>
      </c>
      <c r="H107" s="17">
        <f t="shared" si="112"/>
        <v>0</v>
      </c>
      <c r="I107" s="17">
        <f t="shared" si="112"/>
        <v>0</v>
      </c>
      <c r="J107" s="17">
        <f t="shared" si="112"/>
        <v>0</v>
      </c>
      <c r="K107" s="17">
        <f t="shared" si="112"/>
        <v>0</v>
      </c>
      <c r="L107" s="17">
        <f t="shared" si="112"/>
        <v>0</v>
      </c>
      <c r="M107" s="17">
        <v>0</v>
      </c>
      <c r="N107" s="83">
        <f t="shared" si="68"/>
        <v>0</v>
      </c>
      <c r="O107" s="17">
        <f t="shared" ref="O107:P107" si="113">N107</f>
        <v>0</v>
      </c>
      <c r="P107" s="17">
        <f t="shared" si="113"/>
        <v>0</v>
      </c>
    </row>
    <row r="108" spans="1:16" s="21" customFormat="1" x14ac:dyDescent="0.25">
      <c r="A108" s="59">
        <v>5181</v>
      </c>
      <c r="B108" s="72" t="s">
        <v>73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83">
        <f t="shared" si="68"/>
        <v>0</v>
      </c>
      <c r="O108" s="17">
        <f t="shared" ref="O108:P108" si="114">N108</f>
        <v>0</v>
      </c>
      <c r="P108" s="17">
        <f t="shared" si="114"/>
        <v>0</v>
      </c>
    </row>
    <row r="109" spans="1:16" x14ac:dyDescent="0.25">
      <c r="A109" s="79"/>
      <c r="B109" s="80" t="s">
        <v>64</v>
      </c>
      <c r="C109" s="18">
        <f>C105+C78+C7</f>
        <v>182955000</v>
      </c>
      <c r="D109" s="18">
        <f t="shared" ref="D109:P109" si="115">D105+D78+D7</f>
        <v>293000</v>
      </c>
      <c r="E109" s="18">
        <f t="shared" si="115"/>
        <v>2240000</v>
      </c>
      <c r="F109" s="18">
        <f t="shared" si="115"/>
        <v>1500000</v>
      </c>
      <c r="G109" s="18">
        <f>G105+G78+G7</f>
        <v>77525000</v>
      </c>
      <c r="H109" s="18">
        <f>H105+H78+H7</f>
        <v>115000000</v>
      </c>
      <c r="I109" s="18">
        <f t="shared" si="115"/>
        <v>15492000</v>
      </c>
      <c r="J109" s="18">
        <f t="shared" si="115"/>
        <v>0</v>
      </c>
      <c r="K109" s="18">
        <f t="shared" si="115"/>
        <v>100000</v>
      </c>
      <c r="L109" s="18">
        <f t="shared" si="115"/>
        <v>0</v>
      </c>
      <c r="M109" s="18">
        <f t="shared" si="115"/>
        <v>0</v>
      </c>
      <c r="N109" s="18">
        <f t="shared" si="115"/>
        <v>205998000</v>
      </c>
      <c r="O109" s="18">
        <f t="shared" si="115"/>
        <v>170958000</v>
      </c>
      <c r="P109" s="18">
        <f t="shared" si="115"/>
        <v>155458000</v>
      </c>
    </row>
  </sheetData>
  <mergeCells count="9">
    <mergeCell ref="A2:P2"/>
    <mergeCell ref="B3:C3"/>
    <mergeCell ref="D5:N5"/>
    <mergeCell ref="A4:P4"/>
    <mergeCell ref="O5:O6"/>
    <mergeCell ref="P5:P6"/>
    <mergeCell ref="C5:C6"/>
    <mergeCell ref="A5:A6"/>
    <mergeCell ref="B5:B6"/>
  </mergeCell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Header>&amp;LUpravno vijeće
27.12.2021.&amp;R4. sjednica
Točka 4. dnevnog reda</oddHeader>
    <oddFooter>&amp;LNastavni zavod za javno zdravstvo Dr. Andrija Štampar&amp;R&amp;P/&amp;N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rashoda i izdataka 2022-24</vt:lpstr>
      <vt:lpstr>'Plan rashoda i izdataka 2022-24'!Ispis_naslova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</dc:creator>
  <cp:lastModifiedBy>Ana Mikuš</cp:lastModifiedBy>
  <cp:lastPrinted>2021-12-24T13:47:26Z</cp:lastPrinted>
  <dcterms:created xsi:type="dcterms:W3CDTF">2016-10-14T09:35:55Z</dcterms:created>
  <dcterms:modified xsi:type="dcterms:W3CDTF">2021-12-24T13:47:29Z</dcterms:modified>
</cp:coreProperties>
</file>