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2018 - prihodi 6" sheetId="1" r:id="rId1"/>
    <sheet name="Plan 2018 - rashodi 3" sheetId="2" r:id="rId2"/>
    <sheet name="Plan 2018 - rashodi 4" sheetId="3" r:id="rId3"/>
  </sheets>
  <definedNames>
    <definedName name="_xlnm.Print_Titles" localSheetId="0">'Plan 2018 - prihodi 6'!$3:$4</definedName>
    <definedName name="_xlnm.Print_Titles" localSheetId="1">'Plan 2018 - rashodi 3'!$3:$4</definedName>
    <definedName name="_xlnm.Print_Titles" localSheetId="2">'Plan 2018 - rashodi 4'!$3:$4</definedName>
  </definedNames>
  <calcPr fullCalcOnLoad="1"/>
</workbook>
</file>

<file path=xl/sharedStrings.xml><?xml version="1.0" encoding="utf-8"?>
<sst xmlns="http://schemas.openxmlformats.org/spreadsheetml/2006/main" count="308" uniqueCount="273">
  <si>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</si>
  <si>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</si>
  <si>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</si>
  <si>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</si>
  <si>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</si>
  <si>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</si>
  <si>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</si>
  <si>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</si>
  <si>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</si>
  <si>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</si>
  <si>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</si>
  <si>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</si>
  <si>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</si>
  <si>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</si>
  <si>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</si>
  <si>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</si>
  <si>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</si>
  <si>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</si>
  <si>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</si>
  <si>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</si>
  <si>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</si>
  <si>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</si>
  <si>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</si>
  <si>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</si>
  <si>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</si>
  <si>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</si>
  <si>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</si>
  <si>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</si>
  <si>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</si>
  <si>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</si>
  <si>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</si>
  <si>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</si>
  <si>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</si>
  <si>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</si>
  <si>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</si>
  <si>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</si>
  <si>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</si>
  <si>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</si>
  <si>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</si>
  <si>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</si>
  <si>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</si>
  <si>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</si>
  <si>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</si>
  <si>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</si>
  <si>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</si>
  <si>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</si>
  <si>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</si>
  <si>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</si>
  <si>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</si>
  <si>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</si>
  <si>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</si>
  <si>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</si>
  <si>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</si>
  <si>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</si>
  <si>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</si>
  <si>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</si>
  <si>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</si>
  <si>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</si>
  <si>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</si>
  <si>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</si>
  <si>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</si>
  <si>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</si>
  <si>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</si>
  <si>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</si>
  <si>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</si>
  <si>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</si>
  <si>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</si>
  <si>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</si>
  <si>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</si>
  <si>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</si>
  <si>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</si>
  <si>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</si>
  <si>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</si>
  <si>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</si>
  <si>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</si>
  <si>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</si>
  <si>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</si>
  <si>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</si>
  <si>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</si>
  <si>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</si>
  <si>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</si>
  <si>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</si>
  <si>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</si>
  <si>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</si>
  <si>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</si>
  <si>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</si>
  <si>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</si>
  <si>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</si>
  <si>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</si>
  <si>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</si>
  <si>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</si>
  <si>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</si>
  <si>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</si>
  <si>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</si>
  <si>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</si>
  <si>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</si>
  <si>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</si>
  <si>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</si>
  <si>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</si>
  <si>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</si>
  <si>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</si>
  <si>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</si>
  <si>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</si>
  <si>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</si>
  <si>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</si>
  <si>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</si>
  <si>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</si>
  <si>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</si>
  <si>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</si>
  <si>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</si>
  <si>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</si>
  <si>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</si>
  <si>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</si>
  <si>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</si>
  <si>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</si>
  <si>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</si>
  <si>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</si>
  <si>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</si>
  <si>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</si>
  <si>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</si>
  <si>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</si>
  <si>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</si>
  <si>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</si>
  <si>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</si>
  <si>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</si>
  <si>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</si>
  <si>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</si>
  <si>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</si>
  <si>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</si>
  <si>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</si>
  <si>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</si>
  <si>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</si>
  <si>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</si>
  <si>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</si>
  <si>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</si>
  <si>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</si>
  <si>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</si>
  <si>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</si>
  <si>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</si>
  <si>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</si>
  <si>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</si>
  <si>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</si>
  <si>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</si>
  <si>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</si>
  <si>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</si>
  <si>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</si>
  <si>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</si>
  <si>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</si>
  <si>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</si>
  <si>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</si>
  <si>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</si>
  <si>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</si>
  <si>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</si>
  <si>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</si>
  <si>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</si>
  <si>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</si>
  <si>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</si>
  <si>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</si>
  <si>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</si>
  <si>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</si>
  <si>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</si>
  <si>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</si>
  <si>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</si>
  <si>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</si>
  <si>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</si>
  <si>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</si>
  <si>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</si>
  <si>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</si>
  <si>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</si>
  <si>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</si>
  <si>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</si>
  <si>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</si>
  <si>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</si>
  <si>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</si>
  <si>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</si>
  <si>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</si>
  <si>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</si>
  <si>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</si>
  <si>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</si>
  <si>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</si>
  <si>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</si>
  <si>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</si>
  <si>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</si>
  <si>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</si>
  <si>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</si>
  <si>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</si>
  <si>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</si>
  <si>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</si>
  <si>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</si>
  <si>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</si>
  <si>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</si>
  <si>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</si>
  <si>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</si>
  <si>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</si>
  <si>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</si>
  <si>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</si>
  <si>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</si>
  <si>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</si>
  <si>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</si>
  <si>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</si>
  <si>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</si>
  <si>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</si>
  <si>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</si>
  <si>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</si>
  <si>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</si>
  <si>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</si>
  <si>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</si>
  <si>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</si>
  <si>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</si>
  <si>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</si>
  <si>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</si>
  <si>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</si>
  <si>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</si>
  <si>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</si>
  <si>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</si>
  <si>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</si>
  <si>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</si>
  <si>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</si>
  <si>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</si>
  <si>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</si>
  <si>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</si>
  <si>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</si>
  <si>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</si>
  <si>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</si>
  <si>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</si>
  <si>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</si>
  <si>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</si>
  <si>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</si>
  <si>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</si>
  <si>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</si>
  <si>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</si>
  <si>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</si>
  <si>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</si>
  <si>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</si>
  <si>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</si>
  <si>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</si>
  <si>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</si>
  <si>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</si>
  <si>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</si>
  <si>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</si>
  <si>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</si>
  <si>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</si>
  <si>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</si>
  <si>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</si>
  <si>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</si>
  <si>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</si>
  <si>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</si>
  <si>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</si>
  <si>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</si>
  <si>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</si>
  <si>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</si>
  <si>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</si>
  <si>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</si>
  <si>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</si>
  <si>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Plan 2018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</si>
  <si>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</si>
  <si>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</si>
  <si>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</si>
  <si>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</si>
  <si>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</si>
  <si>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Novi plan 2018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</si>
  <si>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</si>
  <si>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</si>
  <si>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</si>
  <si>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</si>
  <si>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</si>
  <si>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</si>
  <si>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REBALANS PLANA PRIHODA POSLOVANJA ZA 2018. GODINU - REBALANS</t>
  </si>
  <si>
    <t>REBALANS PLANA RASHODA POSLOVANJA ZA 2018. GODINU - REBALANS</t>
  </si>
  <si>
    <t>REBALANS PLANA RASHODA ZA NABAVU NEFINANCIJSKE IMOVINE ZA 2018. GODINU - REBALANS</t>
  </si>
  <si>
    <t>Povećanje / smanjenje
UV 18; 18.12.2018</t>
  </si>
  <si>
    <t>Bonus za uspješan rad</t>
  </si>
  <si>
    <t>Ostala uredska oprema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</si>
</sst>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5">
    <font>
      <sz val="10"/>
      <name val="Microsoft Sans Serif"/>
      <family val="0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icrosoft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Microsoft Sans Serif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b/>
      <sz val="10"/>
      <name val="Calibri Light"/>
      <family val="2"/>
    </font>
    <font>
      <sz val="10"/>
      <color indexed="8"/>
      <name val="Calibri Light"/>
      <family val="2"/>
    </font>
    <font>
      <sz val="10"/>
      <color indexed="62"/>
      <name val="Calibri Light"/>
      <family val="2"/>
    </font>
    <font>
      <b/>
      <sz val="10"/>
      <color indexed="62"/>
      <name val="Calibri Light"/>
      <family val="2"/>
    </font>
    <font>
      <b/>
      <sz val="8"/>
      <color indexed="62"/>
      <name val="Calibri Light"/>
      <family val="2"/>
    </font>
    <font>
      <sz val="8"/>
      <color indexed="62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icrosoft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icrosoft Sans Serif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0"/>
      <color theme="8" tint="-0.4999699890613556"/>
      <name val="Calibri Light"/>
      <family val="2"/>
    </font>
    <font>
      <b/>
      <sz val="10"/>
      <color theme="8" tint="-0.4999699890613556"/>
      <name val="Calibri Light"/>
      <family val="2"/>
    </font>
    <font>
      <b/>
      <sz val="8"/>
      <color theme="8" tint="-0.4999699890613556"/>
      <name val="Calibri Light"/>
      <family val="2"/>
    </font>
    <font>
      <sz val="8"/>
      <color theme="8" tint="-0.4999699890613556"/>
      <name val="Calibri Light"/>
      <family val="2"/>
    </font>
    <font>
      <b/>
      <sz val="10"/>
      <color theme="1"/>
      <name val="Calibri Light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809EC2"/>
        <bgColor indexed="64"/>
      </patternFill>
    </fill>
    <fill>
      <patternFill patternType="solid">
        <fgColor rgb="FFB3C5DB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8" fillId="27" borderId="10" xfId="0" applyFont="1" applyFill="1" applyBorder="1" applyAlignment="1">
      <alignment vertical="center"/>
    </xf>
    <xf numFmtId="3" fontId="48" fillId="27" borderId="10" xfId="0" applyNumberFormat="1" applyFont="1" applyFill="1" applyBorder="1" applyAlignment="1">
      <alignment vertical="center"/>
    </xf>
    <xf numFmtId="0" fontId="48" fillId="19" borderId="10" xfId="0" applyFont="1" applyFill="1" applyBorder="1" applyAlignment="1">
      <alignment vertical="center"/>
    </xf>
    <xf numFmtId="3" fontId="48" fillId="19" borderId="10" xfId="0" applyNumberFormat="1" applyFont="1" applyFill="1" applyBorder="1" applyAlignment="1">
      <alignment vertical="center"/>
    </xf>
    <xf numFmtId="0" fontId="48" fillId="13" borderId="10" xfId="0" applyFont="1" applyFill="1" applyBorder="1" applyAlignment="1">
      <alignment vertical="center"/>
    </xf>
    <xf numFmtId="3" fontId="48" fillId="13" borderId="10" xfId="0" applyNumberFormat="1" applyFont="1" applyFill="1" applyBorder="1" applyAlignment="1">
      <alignment vertical="center"/>
    </xf>
    <xf numFmtId="0" fontId="48" fillId="7" borderId="10" xfId="0" applyFont="1" applyFill="1" applyBorder="1" applyAlignment="1">
      <alignment vertical="center"/>
    </xf>
    <xf numFmtId="3" fontId="48" fillId="7" borderId="10" xfId="0" applyNumberFormat="1" applyFont="1" applyFill="1" applyBorder="1" applyAlignment="1">
      <alignment vertical="center"/>
    </xf>
    <xf numFmtId="0" fontId="23" fillId="7" borderId="10" xfId="0" applyFont="1" applyFill="1" applyBorder="1" applyAlignment="1">
      <alignment vertical="center"/>
    </xf>
    <xf numFmtId="3" fontId="23" fillId="7" borderId="1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1" fillId="34" borderId="10" xfId="0" applyFont="1" applyFill="1" applyBorder="1" applyAlignment="1">
      <alignment vertical="center"/>
    </xf>
    <xf numFmtId="3" fontId="51" fillId="34" borderId="10" xfId="0" applyNumberFormat="1" applyFont="1" applyFill="1" applyBorder="1" applyAlignment="1">
      <alignment vertical="center"/>
    </xf>
    <xf numFmtId="0" fontId="51" fillId="35" borderId="10" xfId="0" applyFont="1" applyFill="1" applyBorder="1" applyAlignment="1">
      <alignment vertical="center"/>
    </xf>
    <xf numFmtId="3" fontId="51" fillId="35" borderId="10" xfId="0" applyNumberFormat="1" applyFont="1" applyFill="1" applyBorder="1" applyAlignment="1">
      <alignment vertical="center"/>
    </xf>
    <xf numFmtId="0" fontId="51" fillId="36" borderId="10" xfId="0" applyFont="1" applyFill="1" applyBorder="1" applyAlignment="1">
      <alignment vertical="center"/>
    </xf>
    <xf numFmtId="3" fontId="51" fillId="36" borderId="10" xfId="0" applyNumberFormat="1" applyFont="1" applyFill="1" applyBorder="1" applyAlignment="1">
      <alignment vertical="center"/>
    </xf>
    <xf numFmtId="0" fontId="51" fillId="37" borderId="10" xfId="0" applyFont="1" applyFill="1" applyBorder="1" applyAlignment="1">
      <alignment vertical="center"/>
    </xf>
    <xf numFmtId="3" fontId="51" fillId="37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51" fillId="38" borderId="10" xfId="0" applyFont="1" applyFill="1" applyBorder="1" applyAlignment="1">
      <alignment vertical="center"/>
    </xf>
    <xf numFmtId="3" fontId="51" fillId="38" borderId="10" xfId="0" applyNumberFormat="1" applyFont="1" applyFill="1" applyBorder="1" applyAlignment="1">
      <alignment vertical="center"/>
    </xf>
    <xf numFmtId="0" fontId="51" fillId="39" borderId="10" xfId="0" applyFont="1" applyFill="1" applyBorder="1" applyAlignment="1">
      <alignment vertical="center"/>
    </xf>
    <xf numFmtId="3" fontId="51" fillId="39" borderId="10" xfId="0" applyNumberFormat="1" applyFont="1" applyFill="1" applyBorder="1" applyAlignment="1">
      <alignment vertical="center"/>
    </xf>
    <xf numFmtId="0" fontId="51" fillId="40" borderId="10" xfId="0" applyFont="1" applyFill="1" applyBorder="1" applyAlignment="1">
      <alignment vertical="center"/>
    </xf>
    <xf numFmtId="3" fontId="51" fillId="4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3" fontId="50" fillId="0" borderId="0" xfId="0" applyNumberFormat="1" applyFont="1" applyAlignment="1">
      <alignment vertical="center"/>
    </xf>
    <xf numFmtId="3" fontId="51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1" fillId="27" borderId="10" xfId="0" applyFont="1" applyFill="1" applyBorder="1" applyAlignment="1">
      <alignment vertical="center"/>
    </xf>
    <xf numFmtId="3" fontId="51" fillId="27" borderId="10" xfId="0" applyNumberFormat="1" applyFont="1" applyFill="1" applyBorder="1" applyAlignment="1">
      <alignment vertical="center"/>
    </xf>
    <xf numFmtId="0" fontId="51" fillId="19" borderId="10" xfId="0" applyFont="1" applyFill="1" applyBorder="1" applyAlignment="1">
      <alignment vertical="center"/>
    </xf>
    <xf numFmtId="3" fontId="51" fillId="19" borderId="10" xfId="0" applyNumberFormat="1" applyFont="1" applyFill="1" applyBorder="1" applyAlignment="1">
      <alignment vertical="center"/>
    </xf>
    <xf numFmtId="0" fontId="51" fillId="13" borderId="10" xfId="0" applyFont="1" applyFill="1" applyBorder="1" applyAlignment="1">
      <alignment vertical="center"/>
    </xf>
    <xf numFmtId="3" fontId="51" fillId="13" borderId="10" xfId="0" applyNumberFormat="1" applyFont="1" applyFill="1" applyBorder="1" applyAlignment="1">
      <alignment vertical="center"/>
    </xf>
    <xf numFmtId="0" fontId="51" fillId="7" borderId="10" xfId="0" applyFont="1" applyFill="1" applyBorder="1" applyAlignment="1">
      <alignment vertical="center"/>
    </xf>
    <xf numFmtId="3" fontId="51" fillId="7" borderId="10" xfId="0" applyNumberFormat="1" applyFont="1" applyFill="1" applyBorder="1" applyAlignment="1">
      <alignment vertical="center"/>
    </xf>
    <xf numFmtId="0" fontId="51" fillId="41" borderId="10" xfId="0" applyFont="1" applyFill="1" applyBorder="1" applyAlignment="1">
      <alignment vertical="center"/>
    </xf>
    <xf numFmtId="3" fontId="51" fillId="41" borderId="10" xfId="0" applyNumberFormat="1" applyFont="1" applyFill="1" applyBorder="1" applyAlignment="1">
      <alignment vertical="center"/>
    </xf>
    <xf numFmtId="3" fontId="50" fillId="42" borderId="10" xfId="0" applyNumberFormat="1" applyFont="1" applyFill="1" applyBorder="1" applyAlignment="1">
      <alignment vertical="center"/>
    </xf>
    <xf numFmtId="0" fontId="50" fillId="42" borderId="1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1" xfId="57" applyFont="1" applyBorder="1" applyAlignment="1">
      <alignment horizontal="center" vertical="center" wrapText="1"/>
    </xf>
    <xf numFmtId="0" fontId="54" fillId="42" borderId="11" xfId="57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E62"/>
  <sheetViews>
    <sheetView tabSelected="1" workbookViewId="0" topLeftCell="A1">
      <selection activeCell="A1" sqref="A1:E1"/>
    </sheetView>
  </sheetViews>
  <sheetFormatPr defaultColWidth="9.140625" defaultRowHeight="16.5" customHeight="1"/>
  <cols>
    <col min="1" max="1" width="10.7109375" style="22" customWidth="1"/>
    <col min="2" max="2" width="65.7109375" style="22" customWidth="1"/>
    <col min="3" max="5" width="20.7109375" style="22" customWidth="1"/>
    <col min="6" max="16384" width="9.140625" style="22" customWidth="1"/>
  </cols>
  <sheetData>
    <row r="1" spans="1:5" ht="24.75" customHeight="1" thickBot="1">
      <c r="A1" s="62" t="s">
        <v>267</v>
      </c>
      <c r="B1" s="62"/>
      <c r="C1" s="62"/>
      <c r="D1" s="62"/>
      <c r="E1" s="62"/>
    </row>
    <row r="2" ht="19.5" customHeight="1" thickTop="1"/>
    <row r="3" spans="1:5" ht="38.25">
      <c r="A3" s="23" t="s">
        <v>121</v>
      </c>
      <c r="B3" s="23" t="s">
        <v>152</v>
      </c>
      <c r="C3" s="23" t="s">
        <v>254</v>
      </c>
      <c r="D3" s="23" t="s">
        <v>270</v>
      </c>
      <c r="E3" s="23" t="s">
        <v>260</v>
      </c>
    </row>
    <row r="4" spans="1:5" s="25" customFormat="1" ht="9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</row>
    <row r="5" spans="1:5" ht="19.5" customHeight="1">
      <c r="A5" s="26">
        <v>6</v>
      </c>
      <c r="B5" s="26" t="s">
        <v>153</v>
      </c>
      <c r="C5" s="27">
        <f>C6+C20+C32+C38+C49</f>
        <v>92607150</v>
      </c>
      <c r="D5" s="27">
        <f>D6+D20+D32+D38+D49</f>
        <v>-541400</v>
      </c>
      <c r="E5" s="27">
        <f>E6+E20+E32+E38+E49</f>
        <v>92065750</v>
      </c>
    </row>
    <row r="6" spans="1:5" ht="19.5" customHeight="1">
      <c r="A6" s="28">
        <v>63</v>
      </c>
      <c r="B6" s="28" t="s">
        <v>0</v>
      </c>
      <c r="C6" s="29">
        <f>C7+C10+C15</f>
        <v>1568000</v>
      </c>
      <c r="D6" s="29">
        <f>D7+D10+D15</f>
        <v>-410000</v>
      </c>
      <c r="E6" s="29">
        <f>E7+E10+E15</f>
        <v>1158000</v>
      </c>
    </row>
    <row r="7" spans="1:5" ht="19.5" customHeight="1">
      <c r="A7" s="30">
        <v>634</v>
      </c>
      <c r="B7" s="30" t="s">
        <v>138</v>
      </c>
      <c r="C7" s="31">
        <f aca="true" t="shared" si="0" ref="C7:E8">C8</f>
        <v>200000</v>
      </c>
      <c r="D7" s="31">
        <f t="shared" si="0"/>
        <v>-80000</v>
      </c>
      <c r="E7" s="31">
        <f t="shared" si="0"/>
        <v>120000</v>
      </c>
    </row>
    <row r="8" spans="1:5" ht="19.5" customHeight="1">
      <c r="A8" s="32">
        <v>6341</v>
      </c>
      <c r="B8" s="32" t="s">
        <v>154</v>
      </c>
      <c r="C8" s="33">
        <f t="shared" si="0"/>
        <v>200000</v>
      </c>
      <c r="D8" s="33">
        <f t="shared" si="0"/>
        <v>-80000</v>
      </c>
      <c r="E8" s="33">
        <f t="shared" si="0"/>
        <v>120000</v>
      </c>
    </row>
    <row r="9" spans="1:5" ht="19.5" customHeight="1">
      <c r="A9" s="34">
        <v>63414</v>
      </c>
      <c r="B9" s="34" t="s">
        <v>150</v>
      </c>
      <c r="C9" s="35">
        <v>200000</v>
      </c>
      <c r="D9" s="35">
        <v>-80000</v>
      </c>
      <c r="E9" s="35">
        <f>C9+D9</f>
        <v>120000</v>
      </c>
    </row>
    <row r="10" spans="1:5" ht="19.5" customHeight="1">
      <c r="A10" s="30">
        <v>636</v>
      </c>
      <c r="B10" s="30" t="s">
        <v>139</v>
      </c>
      <c r="C10" s="31">
        <f>C11+C13</f>
        <v>1350000</v>
      </c>
      <c r="D10" s="31">
        <f>D11+D13</f>
        <v>-410000</v>
      </c>
      <c r="E10" s="31">
        <f>E11+E13</f>
        <v>940000</v>
      </c>
    </row>
    <row r="11" spans="1:5" ht="19.5" customHeight="1">
      <c r="A11" s="32">
        <v>6361</v>
      </c>
      <c r="B11" s="32" t="s">
        <v>140</v>
      </c>
      <c r="C11" s="33">
        <f>C12</f>
        <v>550000</v>
      </c>
      <c r="D11" s="33">
        <f>D12</f>
        <v>-410000</v>
      </c>
      <c r="E11" s="33">
        <f>E12</f>
        <v>140000</v>
      </c>
    </row>
    <row r="12" spans="1:5" ht="19.5" customHeight="1">
      <c r="A12" s="34">
        <v>63611</v>
      </c>
      <c r="B12" s="34" t="s">
        <v>140</v>
      </c>
      <c r="C12" s="35">
        <v>550000</v>
      </c>
      <c r="D12" s="35">
        <v>-410000</v>
      </c>
      <c r="E12" s="35">
        <f>C12+D12</f>
        <v>140000</v>
      </c>
    </row>
    <row r="13" spans="1:5" ht="19.5" customHeight="1">
      <c r="A13" s="32">
        <v>6362</v>
      </c>
      <c r="B13" s="32" t="s">
        <v>141</v>
      </c>
      <c r="C13" s="33">
        <f>C14</f>
        <v>800000</v>
      </c>
      <c r="D13" s="33">
        <f>D14</f>
        <v>0</v>
      </c>
      <c r="E13" s="33">
        <f>E14</f>
        <v>800000</v>
      </c>
    </row>
    <row r="14" spans="1:5" ht="19.5" customHeight="1">
      <c r="A14" s="34">
        <v>63621</v>
      </c>
      <c r="B14" s="34" t="s">
        <v>141</v>
      </c>
      <c r="C14" s="35">
        <v>800000</v>
      </c>
      <c r="D14" s="35">
        <v>0</v>
      </c>
      <c r="E14" s="35">
        <f>C14+D14</f>
        <v>800000</v>
      </c>
    </row>
    <row r="15" spans="1:5" ht="19.5" customHeight="1">
      <c r="A15" s="36">
        <v>638</v>
      </c>
      <c r="B15" s="36" t="s">
        <v>264</v>
      </c>
      <c r="C15" s="37">
        <f>C16+C18</f>
        <v>18000</v>
      </c>
      <c r="D15" s="37">
        <f>D16+D18</f>
        <v>80000</v>
      </c>
      <c r="E15" s="37">
        <f>E16+E18</f>
        <v>98000</v>
      </c>
    </row>
    <row r="16" spans="1:5" ht="19.5" customHeight="1">
      <c r="A16" s="38">
        <v>6381</v>
      </c>
      <c r="B16" s="38" t="s">
        <v>265</v>
      </c>
      <c r="C16" s="39">
        <f>C17</f>
        <v>18000</v>
      </c>
      <c r="D16" s="39">
        <f>D17</f>
        <v>80000</v>
      </c>
      <c r="E16" s="39">
        <f>E17</f>
        <v>98000</v>
      </c>
    </row>
    <row r="17" spans="1:5" ht="19.5" customHeight="1">
      <c r="A17" s="34">
        <v>63811</v>
      </c>
      <c r="B17" s="34" t="s">
        <v>265</v>
      </c>
      <c r="C17" s="35">
        <v>18000</v>
      </c>
      <c r="D17" s="35">
        <v>80000</v>
      </c>
      <c r="E17" s="35">
        <f>C17+D17</f>
        <v>98000</v>
      </c>
    </row>
    <row r="18" spans="1:5" ht="19.5" customHeight="1">
      <c r="A18" s="38">
        <v>6382</v>
      </c>
      <c r="B18" s="38" t="s">
        <v>266</v>
      </c>
      <c r="C18" s="39">
        <f>C19</f>
        <v>0</v>
      </c>
      <c r="D18" s="39">
        <f>D19</f>
        <v>0</v>
      </c>
      <c r="E18" s="39">
        <f>E19</f>
        <v>0</v>
      </c>
    </row>
    <row r="19" spans="1:5" ht="19.5" customHeight="1">
      <c r="A19" s="34">
        <v>63821</v>
      </c>
      <c r="B19" s="34" t="s">
        <v>266</v>
      </c>
      <c r="C19" s="35">
        <v>0</v>
      </c>
      <c r="D19" s="35">
        <v>0</v>
      </c>
      <c r="E19" s="35">
        <f>C19+D19</f>
        <v>0</v>
      </c>
    </row>
    <row r="20" spans="1:5" ht="19.5" customHeight="1">
      <c r="A20" s="28">
        <v>64</v>
      </c>
      <c r="B20" s="28" t="s">
        <v>1</v>
      </c>
      <c r="C20" s="29">
        <f>C21+C29</f>
        <v>191500</v>
      </c>
      <c r="D20" s="29">
        <f>D21+D29</f>
        <v>50000</v>
      </c>
      <c r="E20" s="29">
        <f>E21+E29</f>
        <v>241500</v>
      </c>
    </row>
    <row r="21" spans="1:5" ht="19.5" customHeight="1">
      <c r="A21" s="30">
        <v>641</v>
      </c>
      <c r="B21" s="30" t="s">
        <v>2</v>
      </c>
      <c r="C21" s="31">
        <f>C22+C25+C27</f>
        <v>41500</v>
      </c>
      <c r="D21" s="31">
        <f>D22+D25+D27</f>
        <v>0</v>
      </c>
      <c r="E21" s="31">
        <f>E22+E25+E27</f>
        <v>41500</v>
      </c>
    </row>
    <row r="22" spans="1:5" ht="19.5" customHeight="1">
      <c r="A22" s="32">
        <v>6413</v>
      </c>
      <c r="B22" s="32" t="s">
        <v>3</v>
      </c>
      <c r="C22" s="33">
        <f>C23+C24</f>
        <v>25500</v>
      </c>
      <c r="D22" s="33">
        <f>D23+D24</f>
        <v>0</v>
      </c>
      <c r="E22" s="33">
        <f>E23+E24</f>
        <v>25500</v>
      </c>
    </row>
    <row r="23" spans="1:5" ht="19.5" customHeight="1">
      <c r="A23" s="34">
        <v>64131</v>
      </c>
      <c r="B23" s="34" t="s">
        <v>4</v>
      </c>
      <c r="C23" s="35">
        <v>25000</v>
      </c>
      <c r="D23" s="35"/>
      <c r="E23" s="35">
        <f>C23+D23</f>
        <v>25000</v>
      </c>
    </row>
    <row r="24" spans="1:5" ht="19.5" customHeight="1">
      <c r="A24" s="34">
        <v>64132</v>
      </c>
      <c r="B24" s="34" t="s">
        <v>5</v>
      </c>
      <c r="C24" s="35">
        <v>500</v>
      </c>
      <c r="D24" s="35"/>
      <c r="E24" s="35">
        <f>C24+D24</f>
        <v>500</v>
      </c>
    </row>
    <row r="25" spans="1:5" ht="19.5" customHeight="1">
      <c r="A25" s="32">
        <v>6414</v>
      </c>
      <c r="B25" s="32" t="s">
        <v>6</v>
      </c>
      <c r="C25" s="33">
        <f>C26</f>
        <v>15000</v>
      </c>
      <c r="D25" s="33">
        <f>D26</f>
        <v>0</v>
      </c>
      <c r="E25" s="33">
        <f>E26</f>
        <v>15000</v>
      </c>
    </row>
    <row r="26" spans="1:5" ht="19.5" customHeight="1">
      <c r="A26" s="34">
        <v>64143</v>
      </c>
      <c r="B26" s="34" t="s">
        <v>7</v>
      </c>
      <c r="C26" s="35">
        <v>15000</v>
      </c>
      <c r="D26" s="35"/>
      <c r="E26" s="35">
        <f>C26+D26</f>
        <v>15000</v>
      </c>
    </row>
    <row r="27" spans="1:5" ht="19.5" customHeight="1">
      <c r="A27" s="32">
        <v>6415</v>
      </c>
      <c r="B27" s="32" t="s">
        <v>251</v>
      </c>
      <c r="C27" s="33">
        <f>C28</f>
        <v>1000</v>
      </c>
      <c r="D27" s="33">
        <f>D28</f>
        <v>0</v>
      </c>
      <c r="E27" s="33">
        <f>E28</f>
        <v>1000</v>
      </c>
    </row>
    <row r="28" spans="1:5" ht="19.5" customHeight="1">
      <c r="A28" s="34">
        <v>64151</v>
      </c>
      <c r="B28" s="34" t="s">
        <v>251</v>
      </c>
      <c r="C28" s="35">
        <v>1000</v>
      </c>
      <c r="D28" s="35">
        <v>0</v>
      </c>
      <c r="E28" s="35">
        <f>C28+D28</f>
        <v>1000</v>
      </c>
    </row>
    <row r="29" spans="1:5" ht="19.5" customHeight="1">
      <c r="A29" s="30">
        <v>642</v>
      </c>
      <c r="B29" s="30" t="s">
        <v>8</v>
      </c>
      <c r="C29" s="31">
        <f aca="true" t="shared" si="1" ref="C29:E30">C30</f>
        <v>150000</v>
      </c>
      <c r="D29" s="31">
        <f t="shared" si="1"/>
        <v>50000</v>
      </c>
      <c r="E29" s="31">
        <f t="shared" si="1"/>
        <v>200000</v>
      </c>
    </row>
    <row r="30" spans="1:5" ht="19.5" customHeight="1">
      <c r="A30" s="32">
        <v>6429</v>
      </c>
      <c r="B30" s="32" t="s">
        <v>9</v>
      </c>
      <c r="C30" s="33">
        <f t="shared" si="1"/>
        <v>150000</v>
      </c>
      <c r="D30" s="33">
        <f t="shared" si="1"/>
        <v>50000</v>
      </c>
      <c r="E30" s="33">
        <f t="shared" si="1"/>
        <v>200000</v>
      </c>
    </row>
    <row r="31" spans="1:5" ht="19.5" customHeight="1">
      <c r="A31" s="34">
        <v>64299</v>
      </c>
      <c r="B31" s="34" t="s">
        <v>9</v>
      </c>
      <c r="C31" s="35">
        <v>150000</v>
      </c>
      <c r="D31" s="35">
        <v>50000</v>
      </c>
      <c r="E31" s="35">
        <f>C31+D31</f>
        <v>200000</v>
      </c>
    </row>
    <row r="32" spans="1:5" ht="19.5" customHeight="1">
      <c r="A32" s="28">
        <v>65</v>
      </c>
      <c r="B32" s="28" t="s">
        <v>155</v>
      </c>
      <c r="C32" s="29">
        <f aca="true" t="shared" si="2" ref="C32:E33">C33</f>
        <v>555000</v>
      </c>
      <c r="D32" s="29">
        <f t="shared" si="2"/>
        <v>80000</v>
      </c>
      <c r="E32" s="29">
        <f t="shared" si="2"/>
        <v>635000</v>
      </c>
    </row>
    <row r="33" spans="1:5" ht="19.5" customHeight="1">
      <c r="A33" s="30">
        <v>652</v>
      </c>
      <c r="B33" s="30" t="s">
        <v>10</v>
      </c>
      <c r="C33" s="31">
        <f t="shared" si="2"/>
        <v>555000</v>
      </c>
      <c r="D33" s="31">
        <f t="shared" si="2"/>
        <v>80000</v>
      </c>
      <c r="E33" s="31">
        <f t="shared" si="2"/>
        <v>635000</v>
      </c>
    </row>
    <row r="34" spans="1:5" ht="19.5" customHeight="1">
      <c r="A34" s="32">
        <v>6526</v>
      </c>
      <c r="B34" s="32" t="s">
        <v>156</v>
      </c>
      <c r="C34" s="33">
        <f>C35+C36+C37</f>
        <v>555000</v>
      </c>
      <c r="D34" s="33">
        <f>D35+D36+D37</f>
        <v>80000</v>
      </c>
      <c r="E34" s="33">
        <f>E35+E36+E37</f>
        <v>635000</v>
      </c>
    </row>
    <row r="35" spans="1:5" ht="19.5" customHeight="1">
      <c r="A35" s="34">
        <v>65264</v>
      </c>
      <c r="B35" s="34" t="s">
        <v>157</v>
      </c>
      <c r="C35" s="35">
        <v>400000</v>
      </c>
      <c r="D35" s="35">
        <v>-100000</v>
      </c>
      <c r="E35" s="35">
        <f>C35+D35</f>
        <v>300000</v>
      </c>
    </row>
    <row r="36" spans="1:5" ht="19.5" customHeight="1">
      <c r="A36" s="34">
        <v>65267</v>
      </c>
      <c r="B36" s="34" t="s">
        <v>11</v>
      </c>
      <c r="C36" s="35">
        <v>155000</v>
      </c>
      <c r="D36" s="35"/>
      <c r="E36" s="35">
        <f>C36+D36</f>
        <v>155000</v>
      </c>
    </row>
    <row r="37" spans="1:5" ht="19.5" customHeight="1">
      <c r="A37" s="34">
        <v>65269</v>
      </c>
      <c r="B37" s="34" t="s">
        <v>158</v>
      </c>
      <c r="C37" s="35">
        <v>0</v>
      </c>
      <c r="D37" s="35">
        <v>180000</v>
      </c>
      <c r="E37" s="35">
        <f>C37+D37</f>
        <v>180000</v>
      </c>
    </row>
    <row r="38" spans="1:5" ht="19.5" customHeight="1">
      <c r="A38" s="28">
        <v>66</v>
      </c>
      <c r="B38" s="28" t="s">
        <v>159</v>
      </c>
      <c r="C38" s="29">
        <f>C39+C44</f>
        <v>46157650</v>
      </c>
      <c r="D38" s="29">
        <f>D39+D44</f>
        <v>93600</v>
      </c>
      <c r="E38" s="29">
        <f>E39+E44</f>
        <v>46251250</v>
      </c>
    </row>
    <row r="39" spans="1:5" ht="19.5" customHeight="1">
      <c r="A39" s="30">
        <v>661</v>
      </c>
      <c r="B39" s="30" t="s">
        <v>160</v>
      </c>
      <c r="C39" s="31">
        <f>C42+C40</f>
        <v>46141250</v>
      </c>
      <c r="D39" s="31">
        <f>D42+D40</f>
        <v>0</v>
      </c>
      <c r="E39" s="31">
        <f>E42+E40</f>
        <v>46141250</v>
      </c>
    </row>
    <row r="40" spans="1:5" ht="19.5" customHeight="1">
      <c r="A40" s="40">
        <v>6614</v>
      </c>
      <c r="B40" s="40" t="s">
        <v>161</v>
      </c>
      <c r="C40" s="41">
        <f>C41</f>
        <v>11250</v>
      </c>
      <c r="D40" s="41">
        <f>D41</f>
        <v>0</v>
      </c>
      <c r="E40" s="41">
        <f>E41</f>
        <v>11250</v>
      </c>
    </row>
    <row r="41" spans="1:5" ht="19.5" customHeight="1">
      <c r="A41" s="42">
        <v>66141</v>
      </c>
      <c r="B41" s="42" t="s">
        <v>263</v>
      </c>
      <c r="C41" s="43">
        <v>11250</v>
      </c>
      <c r="D41" s="43"/>
      <c r="E41" s="43">
        <f>C41+D41</f>
        <v>11250</v>
      </c>
    </row>
    <row r="42" spans="1:5" ht="19.5" customHeight="1">
      <c r="A42" s="32">
        <v>6615</v>
      </c>
      <c r="B42" s="32" t="s">
        <v>161</v>
      </c>
      <c r="C42" s="33">
        <f>C43</f>
        <v>46130000</v>
      </c>
      <c r="D42" s="33">
        <f>D43</f>
        <v>0</v>
      </c>
      <c r="E42" s="33">
        <f>E43</f>
        <v>46130000</v>
      </c>
    </row>
    <row r="43" spans="1:5" ht="19.5" customHeight="1">
      <c r="A43" s="34">
        <v>66151</v>
      </c>
      <c r="B43" s="34" t="s">
        <v>161</v>
      </c>
      <c r="C43" s="35">
        <v>46130000</v>
      </c>
      <c r="D43" s="35"/>
      <c r="E43" s="35">
        <f>C43+D43</f>
        <v>46130000</v>
      </c>
    </row>
    <row r="44" spans="1:5" ht="19.5" customHeight="1">
      <c r="A44" s="30">
        <v>663</v>
      </c>
      <c r="B44" s="30" t="s">
        <v>162</v>
      </c>
      <c r="C44" s="31">
        <f>C45+C47</f>
        <v>16400</v>
      </c>
      <c r="D44" s="31">
        <f>D45+D47</f>
        <v>93600</v>
      </c>
      <c r="E44" s="31">
        <f>E45+E47</f>
        <v>110000</v>
      </c>
    </row>
    <row r="45" spans="1:5" ht="19.5" customHeight="1">
      <c r="A45" s="32">
        <v>6631</v>
      </c>
      <c r="B45" s="32" t="s">
        <v>134</v>
      </c>
      <c r="C45" s="33">
        <f>C46</f>
        <v>16400</v>
      </c>
      <c r="D45" s="33">
        <f>D46</f>
        <v>-6400</v>
      </c>
      <c r="E45" s="33">
        <f>E46</f>
        <v>10000</v>
      </c>
    </row>
    <row r="46" spans="1:5" ht="21" customHeight="1">
      <c r="A46" s="34">
        <v>66313</v>
      </c>
      <c r="B46" s="34" t="s">
        <v>135</v>
      </c>
      <c r="C46" s="35">
        <v>16400</v>
      </c>
      <c r="D46" s="35">
        <v>-6400</v>
      </c>
      <c r="E46" s="35">
        <f>C46+D46</f>
        <v>10000</v>
      </c>
    </row>
    <row r="47" spans="1:5" ht="19.5" customHeight="1">
      <c r="A47" s="32">
        <v>6632</v>
      </c>
      <c r="B47" s="32" t="s">
        <v>253</v>
      </c>
      <c r="C47" s="33">
        <f>C48</f>
        <v>0</v>
      </c>
      <c r="D47" s="33">
        <f>D48</f>
        <v>100000</v>
      </c>
      <c r="E47" s="33">
        <f>E48</f>
        <v>100000</v>
      </c>
    </row>
    <row r="48" spans="1:5" ht="21" customHeight="1">
      <c r="A48" s="34">
        <v>66323</v>
      </c>
      <c r="B48" s="34" t="s">
        <v>252</v>
      </c>
      <c r="C48" s="35">
        <v>0</v>
      </c>
      <c r="D48" s="35">
        <v>100000</v>
      </c>
      <c r="E48" s="35">
        <f>C48+D48</f>
        <v>100000</v>
      </c>
    </row>
    <row r="49" spans="1:5" ht="19.5" customHeight="1">
      <c r="A49" s="28">
        <v>67</v>
      </c>
      <c r="B49" s="28" t="s">
        <v>163</v>
      </c>
      <c r="C49" s="29">
        <f>C50+C55</f>
        <v>44135000</v>
      </c>
      <c r="D49" s="29">
        <f>D50+D55</f>
        <v>-355000</v>
      </c>
      <c r="E49" s="29">
        <f>E50+E55</f>
        <v>43780000</v>
      </c>
    </row>
    <row r="50" spans="1:5" ht="19.5" customHeight="1">
      <c r="A50" s="30">
        <v>671</v>
      </c>
      <c r="B50" s="30" t="s">
        <v>164</v>
      </c>
      <c r="C50" s="31">
        <f>C51+C53</f>
        <v>4000000</v>
      </c>
      <c r="D50" s="31">
        <f>D51+D53</f>
        <v>10000</v>
      </c>
      <c r="E50" s="31">
        <f>E51+E53</f>
        <v>4010000</v>
      </c>
    </row>
    <row r="51" spans="1:5" ht="19.5" customHeight="1">
      <c r="A51" s="32">
        <v>6711</v>
      </c>
      <c r="B51" s="32" t="s">
        <v>165</v>
      </c>
      <c r="C51" s="33">
        <f>C52</f>
        <v>850000</v>
      </c>
      <c r="D51" s="33">
        <f>D52</f>
        <v>10000</v>
      </c>
      <c r="E51" s="33">
        <f>E52</f>
        <v>860000</v>
      </c>
    </row>
    <row r="52" spans="1:5" ht="19.5" customHeight="1">
      <c r="A52" s="34">
        <v>67111</v>
      </c>
      <c r="B52" s="34" t="s">
        <v>165</v>
      </c>
      <c r="C52" s="35">
        <v>850000</v>
      </c>
      <c r="D52" s="35">
        <v>10000</v>
      </c>
      <c r="E52" s="35">
        <f>C52+D52</f>
        <v>860000</v>
      </c>
    </row>
    <row r="53" spans="1:5" ht="19.5" customHeight="1">
      <c r="A53" s="32">
        <v>6712</v>
      </c>
      <c r="B53" s="32" t="s">
        <v>166</v>
      </c>
      <c r="C53" s="33">
        <f>C54</f>
        <v>3150000</v>
      </c>
      <c r="D53" s="33">
        <f>D54</f>
        <v>0</v>
      </c>
      <c r="E53" s="33">
        <f>E54</f>
        <v>3150000</v>
      </c>
    </row>
    <row r="54" spans="1:5" ht="19.5" customHeight="1">
      <c r="A54" s="34">
        <v>67121</v>
      </c>
      <c r="B54" s="34" t="s">
        <v>166</v>
      </c>
      <c r="C54" s="43">
        <v>3150000</v>
      </c>
      <c r="D54" s="43">
        <v>0</v>
      </c>
      <c r="E54" s="43">
        <f>C54+D54</f>
        <v>3150000</v>
      </c>
    </row>
    <row r="55" spans="1:5" ht="19.5" customHeight="1">
      <c r="A55" s="30">
        <v>673</v>
      </c>
      <c r="B55" s="30" t="s">
        <v>167</v>
      </c>
      <c r="C55" s="31">
        <f>C56</f>
        <v>40135000</v>
      </c>
      <c r="D55" s="31">
        <f>D56</f>
        <v>-365000</v>
      </c>
      <c r="E55" s="31">
        <f>E56</f>
        <v>39770000</v>
      </c>
    </row>
    <row r="56" spans="1:5" ht="19.5" customHeight="1">
      <c r="A56" s="32">
        <v>6731</v>
      </c>
      <c r="B56" s="32" t="s">
        <v>167</v>
      </c>
      <c r="C56" s="33">
        <f>SUM(C57:C62)</f>
        <v>40135000</v>
      </c>
      <c r="D56" s="33">
        <f>SUM(D57:D62)</f>
        <v>-365000</v>
      </c>
      <c r="E56" s="33">
        <f>SUM(E57:E62)</f>
        <v>39770000</v>
      </c>
    </row>
    <row r="57" spans="1:5" ht="19.5" customHeight="1">
      <c r="A57" s="34">
        <v>67311</v>
      </c>
      <c r="B57" s="34" t="s">
        <v>168</v>
      </c>
      <c r="C57" s="35">
        <v>8830000</v>
      </c>
      <c r="D57" s="35">
        <v>-30000</v>
      </c>
      <c r="E57" s="35">
        <f aca="true" t="shared" si="3" ref="E57:E62">C57+D57</f>
        <v>8800000</v>
      </c>
    </row>
    <row r="58" spans="1:5" ht="19.5" customHeight="1">
      <c r="A58" s="34">
        <v>67311</v>
      </c>
      <c r="B58" s="34" t="s">
        <v>169</v>
      </c>
      <c r="C58" s="35">
        <v>11600000</v>
      </c>
      <c r="D58" s="35"/>
      <c r="E58" s="35">
        <f t="shared" si="3"/>
        <v>11600000</v>
      </c>
    </row>
    <row r="59" spans="1:5" ht="19.5" customHeight="1">
      <c r="A59" s="34">
        <v>67311</v>
      </c>
      <c r="B59" s="34" t="s">
        <v>170</v>
      </c>
      <c r="C59" s="35">
        <v>2380000</v>
      </c>
      <c r="D59" s="35">
        <v>40000</v>
      </c>
      <c r="E59" s="35">
        <f t="shared" si="3"/>
        <v>2420000</v>
      </c>
    </row>
    <row r="60" spans="1:5" ht="19.5" customHeight="1">
      <c r="A60" s="42">
        <v>67311</v>
      </c>
      <c r="B60" s="42" t="s">
        <v>172</v>
      </c>
      <c r="C60" s="35">
        <v>560000</v>
      </c>
      <c r="D60" s="35">
        <v>0</v>
      </c>
      <c r="E60" s="35">
        <f t="shared" si="3"/>
        <v>560000</v>
      </c>
    </row>
    <row r="61" spans="1:5" ht="19.5" customHeight="1">
      <c r="A61" s="42">
        <v>67311</v>
      </c>
      <c r="B61" s="42" t="s">
        <v>171</v>
      </c>
      <c r="C61" s="35">
        <v>14425000</v>
      </c>
      <c r="D61" s="35">
        <v>-590000</v>
      </c>
      <c r="E61" s="35">
        <f t="shared" si="3"/>
        <v>13835000</v>
      </c>
    </row>
    <row r="62" spans="1:5" ht="19.5" customHeight="1">
      <c r="A62" s="34">
        <v>67311</v>
      </c>
      <c r="B62" s="34" t="s">
        <v>173</v>
      </c>
      <c r="C62" s="35">
        <v>2340000</v>
      </c>
      <c r="D62" s="35">
        <f>2555000-C62</f>
        <v>215000</v>
      </c>
      <c r="E62" s="35">
        <f t="shared" si="3"/>
        <v>2555000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18.12. 2018. godine&amp;CRebalans financijskog plana prihoda i rashoda za 2018. godinu &amp;R18. sjednica
Točka 3. dnevnog reda</oddHeader>
    <oddFooter>&amp;LNastavni zavod za javno zdravstvo Dr. "Andrija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E202"/>
  <sheetViews>
    <sheetView workbookViewId="0" topLeftCell="A1">
      <selection activeCell="J12" sqref="J12"/>
    </sheetView>
  </sheetViews>
  <sheetFormatPr defaultColWidth="9.140625" defaultRowHeight="16.5" customHeight="1"/>
  <cols>
    <col min="1" max="1" width="10.7109375" style="44" customWidth="1"/>
    <col min="2" max="2" width="65.7109375" style="44" customWidth="1"/>
    <col min="3" max="5" width="20.7109375" style="45" customWidth="1"/>
    <col min="6" max="16384" width="9.140625" style="44" customWidth="1"/>
  </cols>
  <sheetData>
    <row r="1" spans="1:5" ht="24.75" customHeight="1" thickBot="1">
      <c r="A1" s="62" t="s">
        <v>268</v>
      </c>
      <c r="B1" s="62"/>
      <c r="C1" s="62"/>
      <c r="D1" s="62"/>
      <c r="E1" s="62"/>
    </row>
    <row r="2" ht="19.5" customHeight="1" thickTop="1"/>
    <row r="3" spans="1:5" ht="38.25">
      <c r="A3" s="23" t="s">
        <v>121</v>
      </c>
      <c r="B3" s="23" t="s">
        <v>152</v>
      </c>
      <c r="C3" s="46" t="s">
        <v>254</v>
      </c>
      <c r="D3" s="46" t="s">
        <v>270</v>
      </c>
      <c r="E3" s="46" t="s">
        <v>260</v>
      </c>
    </row>
    <row r="4" spans="1:5" s="48" customFormat="1" ht="11.25">
      <c r="A4" s="24">
        <v>1</v>
      </c>
      <c r="B4" s="24">
        <v>2</v>
      </c>
      <c r="C4" s="47">
        <v>3</v>
      </c>
      <c r="D4" s="47">
        <v>4</v>
      </c>
      <c r="E4" s="47">
        <v>5</v>
      </c>
    </row>
    <row r="5" spans="1:5" ht="19.5" customHeight="1">
      <c r="A5" s="49">
        <v>3</v>
      </c>
      <c r="B5" s="49" t="s">
        <v>174</v>
      </c>
      <c r="C5" s="50">
        <f>C6+C29+C188+C198</f>
        <v>95646695</v>
      </c>
      <c r="D5" s="50">
        <f>D6+D29+D188+D198</f>
        <v>280540</v>
      </c>
      <c r="E5" s="50">
        <f>E6+E29+E188+E198</f>
        <v>95927235</v>
      </c>
    </row>
    <row r="6" spans="1:5" s="22" customFormat="1" ht="19.5" customHeight="1">
      <c r="A6" s="51">
        <v>31</v>
      </c>
      <c r="B6" s="51" t="s">
        <v>12</v>
      </c>
      <c r="C6" s="52">
        <f>C7+C14+C22</f>
        <v>60435000</v>
      </c>
      <c r="D6" s="52">
        <f>D7+D14+D22</f>
        <v>565000</v>
      </c>
      <c r="E6" s="52">
        <f>E7+E14+E22</f>
        <v>61000000</v>
      </c>
    </row>
    <row r="7" spans="1:5" ht="19.5" customHeight="1">
      <c r="A7" s="53">
        <v>311</v>
      </c>
      <c r="B7" s="53" t="s">
        <v>13</v>
      </c>
      <c r="C7" s="54">
        <f>C8+C10+C12</f>
        <v>49840000</v>
      </c>
      <c r="D7" s="54">
        <f>D8+D10+D12</f>
        <v>122000</v>
      </c>
      <c r="E7" s="54">
        <f>E8+E10+E12</f>
        <v>49962000</v>
      </c>
    </row>
    <row r="8" spans="1:5" ht="19.5" customHeight="1">
      <c r="A8" s="55">
        <v>3111</v>
      </c>
      <c r="B8" s="55" t="s">
        <v>14</v>
      </c>
      <c r="C8" s="56">
        <f>SUM(C9:C9)</f>
        <v>48900000</v>
      </c>
      <c r="D8" s="56">
        <f>SUM(D9:D9)</f>
        <v>0</v>
      </c>
      <c r="E8" s="56">
        <f>SUM(E9:E9)</f>
        <v>48900000</v>
      </c>
    </row>
    <row r="9" spans="1:5" ht="19.5" customHeight="1">
      <c r="A9" s="34">
        <v>31111</v>
      </c>
      <c r="B9" s="34" t="s">
        <v>15</v>
      </c>
      <c r="C9" s="35">
        <v>48900000</v>
      </c>
      <c r="D9" s="35">
        <v>0</v>
      </c>
      <c r="E9" s="35">
        <f>C9+D9</f>
        <v>48900000</v>
      </c>
    </row>
    <row r="10" spans="1:5" ht="19.5" customHeight="1">
      <c r="A10" s="55">
        <v>3112</v>
      </c>
      <c r="B10" s="55" t="s">
        <v>16</v>
      </c>
      <c r="C10" s="56">
        <f>C11</f>
        <v>40000</v>
      </c>
      <c r="D10" s="56">
        <f>D11</f>
        <v>-8000</v>
      </c>
      <c r="E10" s="56">
        <f>E11</f>
        <v>32000</v>
      </c>
    </row>
    <row r="11" spans="1:5" ht="19.5" customHeight="1">
      <c r="A11" s="34">
        <v>31124</v>
      </c>
      <c r="B11" s="34" t="s">
        <v>17</v>
      </c>
      <c r="C11" s="35">
        <v>40000</v>
      </c>
      <c r="D11" s="35">
        <v>-8000</v>
      </c>
      <c r="E11" s="35">
        <f>C11+D11</f>
        <v>32000</v>
      </c>
    </row>
    <row r="12" spans="1:5" ht="19.5" customHeight="1">
      <c r="A12" s="55">
        <v>3113</v>
      </c>
      <c r="B12" s="55" t="s">
        <v>175</v>
      </c>
      <c r="C12" s="56">
        <f>C13</f>
        <v>900000</v>
      </c>
      <c r="D12" s="56">
        <f>D13</f>
        <v>130000</v>
      </c>
      <c r="E12" s="56">
        <f>E13</f>
        <v>1030000</v>
      </c>
    </row>
    <row r="13" spans="1:5" ht="19.5" customHeight="1">
      <c r="A13" s="34">
        <v>31131</v>
      </c>
      <c r="B13" s="34" t="s">
        <v>175</v>
      </c>
      <c r="C13" s="35">
        <v>900000</v>
      </c>
      <c r="D13" s="35">
        <v>130000</v>
      </c>
      <c r="E13" s="35">
        <f>C13+D13</f>
        <v>1030000</v>
      </c>
    </row>
    <row r="14" spans="1:5" ht="19.5" customHeight="1">
      <c r="A14" s="53">
        <v>312</v>
      </c>
      <c r="B14" s="53" t="s">
        <v>18</v>
      </c>
      <c r="C14" s="54">
        <f>C15</f>
        <v>2045000</v>
      </c>
      <c r="D14" s="54">
        <f>D15</f>
        <v>608000</v>
      </c>
      <c r="E14" s="54">
        <f>E15</f>
        <v>2653000</v>
      </c>
    </row>
    <row r="15" spans="1:5" ht="19.5" customHeight="1">
      <c r="A15" s="55">
        <v>3121</v>
      </c>
      <c r="B15" s="55" t="s">
        <v>18</v>
      </c>
      <c r="C15" s="56">
        <f>SUM(C16:C21)</f>
        <v>2045000</v>
      </c>
      <c r="D15" s="56">
        <f>SUM(D16:D21)</f>
        <v>608000</v>
      </c>
      <c r="E15" s="56">
        <f>SUM(E16:E21)</f>
        <v>2653000</v>
      </c>
    </row>
    <row r="16" spans="1:5" ht="19.5" customHeight="1">
      <c r="A16" s="42">
        <v>31211</v>
      </c>
      <c r="B16" s="42" t="s">
        <v>271</v>
      </c>
      <c r="C16" s="43">
        <v>0</v>
      </c>
      <c r="D16" s="43">
        <v>560000</v>
      </c>
      <c r="E16" s="35">
        <f aca="true" t="shared" si="0" ref="E16:E21">C16+D16</f>
        <v>560000</v>
      </c>
    </row>
    <row r="17" spans="1:5" ht="19.5" customHeight="1">
      <c r="A17" s="34">
        <v>31212</v>
      </c>
      <c r="B17" s="42" t="s">
        <v>176</v>
      </c>
      <c r="C17" s="35">
        <v>830000</v>
      </c>
      <c r="D17" s="35">
        <v>35000</v>
      </c>
      <c r="E17" s="35">
        <f t="shared" si="0"/>
        <v>865000</v>
      </c>
    </row>
    <row r="18" spans="1:5" ht="19.5" customHeight="1">
      <c r="A18" s="34">
        <v>31213</v>
      </c>
      <c r="B18" s="34" t="s">
        <v>151</v>
      </c>
      <c r="C18" s="35">
        <v>370000</v>
      </c>
      <c r="D18" s="35">
        <v>0</v>
      </c>
      <c r="E18" s="35">
        <f t="shared" si="0"/>
        <v>370000</v>
      </c>
    </row>
    <row r="19" spans="1:5" ht="19.5" customHeight="1">
      <c r="A19" s="34">
        <v>31214</v>
      </c>
      <c r="B19" s="34" t="s">
        <v>177</v>
      </c>
      <c r="C19" s="35">
        <v>150000</v>
      </c>
      <c r="D19" s="35">
        <v>0</v>
      </c>
      <c r="E19" s="35">
        <f t="shared" si="0"/>
        <v>150000</v>
      </c>
    </row>
    <row r="20" spans="1:5" ht="19.5" customHeight="1">
      <c r="A20" s="34">
        <v>31215</v>
      </c>
      <c r="B20" s="34" t="s">
        <v>19</v>
      </c>
      <c r="C20" s="35">
        <v>170000</v>
      </c>
      <c r="D20" s="35">
        <v>25000</v>
      </c>
      <c r="E20" s="35">
        <f t="shared" si="0"/>
        <v>195000</v>
      </c>
    </row>
    <row r="21" spans="1:5" ht="19.5" customHeight="1">
      <c r="A21" s="34">
        <v>31216</v>
      </c>
      <c r="B21" s="34" t="s">
        <v>20</v>
      </c>
      <c r="C21" s="35">
        <v>525000</v>
      </c>
      <c r="D21" s="35">
        <v>-12000</v>
      </c>
      <c r="E21" s="35">
        <f t="shared" si="0"/>
        <v>513000</v>
      </c>
    </row>
    <row r="22" spans="1:5" ht="19.5" customHeight="1">
      <c r="A22" s="53">
        <v>313</v>
      </c>
      <c r="B22" s="53" t="s">
        <v>21</v>
      </c>
      <c r="C22" s="54">
        <f>C23+C26</f>
        <v>8550000</v>
      </c>
      <c r="D22" s="54">
        <f>D23+D26</f>
        <v>-165000</v>
      </c>
      <c r="E22" s="54">
        <f>E23+E26</f>
        <v>8385000</v>
      </c>
    </row>
    <row r="23" spans="1:5" ht="19.5" customHeight="1">
      <c r="A23" s="55">
        <v>3132</v>
      </c>
      <c r="B23" s="55" t="s">
        <v>178</v>
      </c>
      <c r="C23" s="56">
        <f>SUM(C24:C25)</f>
        <v>7720000</v>
      </c>
      <c r="D23" s="56">
        <f>SUM(D24:D25)</f>
        <v>-160000</v>
      </c>
      <c r="E23" s="56">
        <f>SUM(E24:E25)</f>
        <v>7560000</v>
      </c>
    </row>
    <row r="24" spans="1:5" ht="19.5" customHeight="1">
      <c r="A24" s="34">
        <v>31321</v>
      </c>
      <c r="B24" s="34" t="s">
        <v>178</v>
      </c>
      <c r="C24" s="35">
        <v>7470000</v>
      </c>
      <c r="D24" s="35">
        <v>-160000</v>
      </c>
      <c r="E24" s="35">
        <f>C24+D24</f>
        <v>7310000</v>
      </c>
    </row>
    <row r="25" spans="1:5" ht="19.5" customHeight="1">
      <c r="A25" s="34">
        <v>31322</v>
      </c>
      <c r="B25" s="34" t="s">
        <v>179</v>
      </c>
      <c r="C25" s="35">
        <v>250000</v>
      </c>
      <c r="D25" s="35">
        <v>0</v>
      </c>
      <c r="E25" s="35">
        <f>C25+D25</f>
        <v>250000</v>
      </c>
    </row>
    <row r="26" spans="1:5" ht="19.5" customHeight="1">
      <c r="A26" s="55">
        <v>3133</v>
      </c>
      <c r="B26" s="55" t="s">
        <v>22</v>
      </c>
      <c r="C26" s="56">
        <f>SUM(C27:C28)</f>
        <v>830000</v>
      </c>
      <c r="D26" s="56">
        <f>SUM(D27:D28)</f>
        <v>-5000</v>
      </c>
      <c r="E26" s="56">
        <f>SUM(E27:E28)</f>
        <v>825000</v>
      </c>
    </row>
    <row r="27" spans="1:5" ht="19.5" customHeight="1">
      <c r="A27" s="34">
        <v>31332</v>
      </c>
      <c r="B27" s="34" t="s">
        <v>22</v>
      </c>
      <c r="C27" s="35">
        <v>830000</v>
      </c>
      <c r="D27" s="35">
        <v>-5000</v>
      </c>
      <c r="E27" s="35">
        <f>C27+D27</f>
        <v>825000</v>
      </c>
    </row>
    <row r="28" spans="1:5" ht="19.5" customHeight="1">
      <c r="A28" s="34">
        <v>31333</v>
      </c>
      <c r="B28" s="34" t="s">
        <v>180</v>
      </c>
      <c r="C28" s="35">
        <v>0</v>
      </c>
      <c r="D28" s="35">
        <v>0</v>
      </c>
      <c r="E28" s="35">
        <f>C28+D28</f>
        <v>0</v>
      </c>
    </row>
    <row r="29" spans="1:5" ht="19.5" customHeight="1">
      <c r="A29" s="51">
        <v>32</v>
      </c>
      <c r="B29" s="51" t="s">
        <v>23</v>
      </c>
      <c r="C29" s="52">
        <f>C30+C46+C92+C157+C162</f>
        <v>35021695</v>
      </c>
      <c r="D29" s="52">
        <f>D30+D46+D92+D157+D162</f>
        <v>-272460</v>
      </c>
      <c r="E29" s="52">
        <f>E30+E46+E92+E157+E162</f>
        <v>34749235</v>
      </c>
    </row>
    <row r="30" spans="1:5" ht="19.5" customHeight="1">
      <c r="A30" s="53">
        <v>321</v>
      </c>
      <c r="B30" s="53" t="s">
        <v>24</v>
      </c>
      <c r="C30" s="54">
        <f>C31+C39+C41+C44</f>
        <v>2300000</v>
      </c>
      <c r="D30" s="54">
        <f>D31+D39+D41+D44</f>
        <v>235000</v>
      </c>
      <c r="E30" s="54">
        <f>E31+E39+E41+E44</f>
        <v>2535000</v>
      </c>
    </row>
    <row r="31" spans="1:5" ht="19.5" customHeight="1">
      <c r="A31" s="55">
        <v>3211</v>
      </c>
      <c r="B31" s="55" t="s">
        <v>25</v>
      </c>
      <c r="C31" s="56">
        <f>SUM(C32:C38)</f>
        <v>425000</v>
      </c>
      <c r="D31" s="56">
        <f>SUM(D32:D38)</f>
        <v>135000</v>
      </c>
      <c r="E31" s="56">
        <f>SUM(E32:E38)</f>
        <v>560000</v>
      </c>
    </row>
    <row r="32" spans="1:5" ht="19.5" customHeight="1">
      <c r="A32" s="34">
        <v>32111</v>
      </c>
      <c r="B32" s="34" t="s">
        <v>26</v>
      </c>
      <c r="C32" s="35">
        <v>75000</v>
      </c>
      <c r="D32" s="35">
        <v>15000</v>
      </c>
      <c r="E32" s="35">
        <f aca="true" t="shared" si="1" ref="E32:E38">C32+D32</f>
        <v>90000</v>
      </c>
    </row>
    <row r="33" spans="1:5" ht="19.5" customHeight="1">
      <c r="A33" s="34">
        <v>32112</v>
      </c>
      <c r="B33" s="34" t="s">
        <v>27</v>
      </c>
      <c r="C33" s="35">
        <v>75000</v>
      </c>
      <c r="D33" s="35">
        <v>45000</v>
      </c>
      <c r="E33" s="35">
        <f t="shared" si="1"/>
        <v>120000</v>
      </c>
    </row>
    <row r="34" spans="1:5" ht="19.5" customHeight="1">
      <c r="A34" s="34">
        <v>32113</v>
      </c>
      <c r="B34" s="34" t="s">
        <v>28</v>
      </c>
      <c r="C34" s="35">
        <v>105000</v>
      </c>
      <c r="D34" s="35">
        <v>10000</v>
      </c>
      <c r="E34" s="35">
        <f t="shared" si="1"/>
        <v>115000</v>
      </c>
    </row>
    <row r="35" spans="1:5" ht="19.5" customHeight="1">
      <c r="A35" s="34">
        <v>32114</v>
      </c>
      <c r="B35" s="34" t="s">
        <v>181</v>
      </c>
      <c r="C35" s="35">
        <v>65000</v>
      </c>
      <c r="D35" s="35">
        <v>35000</v>
      </c>
      <c r="E35" s="35">
        <f t="shared" si="1"/>
        <v>100000</v>
      </c>
    </row>
    <row r="36" spans="1:5" ht="19.5" customHeight="1">
      <c r="A36" s="34">
        <v>32115</v>
      </c>
      <c r="B36" s="34" t="s">
        <v>29</v>
      </c>
      <c r="C36" s="35">
        <v>15000</v>
      </c>
      <c r="D36" s="35">
        <v>0</v>
      </c>
      <c r="E36" s="35">
        <f t="shared" si="1"/>
        <v>15000</v>
      </c>
    </row>
    <row r="37" spans="1:5" ht="19.5" customHeight="1">
      <c r="A37" s="34">
        <v>32116</v>
      </c>
      <c r="B37" s="34" t="s">
        <v>182</v>
      </c>
      <c r="C37" s="35">
        <v>85000</v>
      </c>
      <c r="D37" s="35">
        <v>30000</v>
      </c>
      <c r="E37" s="35">
        <f t="shared" si="1"/>
        <v>115000</v>
      </c>
    </row>
    <row r="38" spans="1:5" ht="19.5" customHeight="1">
      <c r="A38" s="34">
        <v>32119</v>
      </c>
      <c r="B38" s="34" t="s">
        <v>183</v>
      </c>
      <c r="C38" s="35">
        <v>5000</v>
      </c>
      <c r="D38" s="35">
        <v>0</v>
      </c>
      <c r="E38" s="35">
        <f t="shared" si="1"/>
        <v>5000</v>
      </c>
    </row>
    <row r="39" spans="1:5" ht="19.5" customHeight="1">
      <c r="A39" s="55">
        <v>3212</v>
      </c>
      <c r="B39" s="55" t="s">
        <v>184</v>
      </c>
      <c r="C39" s="56">
        <f>SUM(C40:C40)</f>
        <v>1450000</v>
      </c>
      <c r="D39" s="56">
        <f>SUM(D40:D40)</f>
        <v>100000</v>
      </c>
      <c r="E39" s="56">
        <f>SUM(E40:E40)</f>
        <v>1550000</v>
      </c>
    </row>
    <row r="40" spans="1:5" ht="19.5" customHeight="1">
      <c r="A40" s="34">
        <v>32121</v>
      </c>
      <c r="B40" s="34" t="s">
        <v>30</v>
      </c>
      <c r="C40" s="35">
        <v>1450000</v>
      </c>
      <c r="D40" s="35">
        <v>100000</v>
      </c>
      <c r="E40" s="35">
        <f>C40+D40</f>
        <v>1550000</v>
      </c>
    </row>
    <row r="41" spans="1:5" ht="19.5" customHeight="1">
      <c r="A41" s="55">
        <v>3213</v>
      </c>
      <c r="B41" s="55" t="s">
        <v>31</v>
      </c>
      <c r="C41" s="56">
        <f>SUM(C42:C43)</f>
        <v>385000</v>
      </c>
      <c r="D41" s="56">
        <f>SUM(D42:D43)</f>
        <v>0</v>
      </c>
      <c r="E41" s="56">
        <f>SUM(E42:E43)</f>
        <v>385000</v>
      </c>
    </row>
    <row r="42" spans="1:5" ht="19.5" customHeight="1">
      <c r="A42" s="34">
        <v>32131</v>
      </c>
      <c r="B42" s="34" t="s">
        <v>32</v>
      </c>
      <c r="C42" s="35">
        <v>240000</v>
      </c>
      <c r="D42" s="35">
        <v>35000</v>
      </c>
      <c r="E42" s="35">
        <f>C42+D42</f>
        <v>275000</v>
      </c>
    </row>
    <row r="43" spans="1:5" ht="19.5" customHeight="1">
      <c r="A43" s="34">
        <v>32132</v>
      </c>
      <c r="B43" s="34" t="s">
        <v>33</v>
      </c>
      <c r="C43" s="35">
        <v>145000</v>
      </c>
      <c r="D43" s="35">
        <v>-35000</v>
      </c>
      <c r="E43" s="35">
        <f>C43+D43</f>
        <v>110000</v>
      </c>
    </row>
    <row r="44" spans="1:5" ht="19.5" customHeight="1">
      <c r="A44" s="55">
        <v>3214</v>
      </c>
      <c r="B44" s="55" t="s">
        <v>144</v>
      </c>
      <c r="C44" s="56">
        <f>SUM(C45:C45)</f>
        <v>40000</v>
      </c>
      <c r="D44" s="56">
        <f>SUM(D45:D45)</f>
        <v>0</v>
      </c>
      <c r="E44" s="56">
        <f>SUM(E45:E45)</f>
        <v>40000</v>
      </c>
    </row>
    <row r="45" spans="1:5" ht="19.5" customHeight="1">
      <c r="A45" s="34">
        <v>32141</v>
      </c>
      <c r="B45" s="34" t="s">
        <v>145</v>
      </c>
      <c r="C45" s="35">
        <v>40000</v>
      </c>
      <c r="D45" s="35">
        <v>0</v>
      </c>
      <c r="E45" s="35">
        <f>C45+D45</f>
        <v>40000</v>
      </c>
    </row>
    <row r="46" spans="1:5" ht="19.5" customHeight="1">
      <c r="A46" s="53">
        <v>322</v>
      </c>
      <c r="B46" s="53" t="s">
        <v>34</v>
      </c>
      <c r="C46" s="54">
        <f>C47+C55+C79+C84+C87+C90</f>
        <v>17984680</v>
      </c>
      <c r="D46" s="54">
        <f>D47+D55+D79+D84+D87+D90</f>
        <v>-277000</v>
      </c>
      <c r="E46" s="54">
        <f>E47+E55+E79+E84+E87+E90</f>
        <v>17707680</v>
      </c>
    </row>
    <row r="47" spans="1:5" ht="19.5" customHeight="1">
      <c r="A47" s="55">
        <v>3221</v>
      </c>
      <c r="B47" s="55" t="s">
        <v>35</v>
      </c>
      <c r="C47" s="56">
        <f>C48+C49+C50+C52</f>
        <v>1353380</v>
      </c>
      <c r="D47" s="56">
        <f>D48+D49+D50+D52</f>
        <v>0</v>
      </c>
      <c r="E47" s="56">
        <f>E48+E49+E50+E52</f>
        <v>1353380</v>
      </c>
    </row>
    <row r="48" spans="1:5" ht="19.5" customHeight="1">
      <c r="A48" s="57">
        <v>32211</v>
      </c>
      <c r="B48" s="57" t="s">
        <v>36</v>
      </c>
      <c r="C48" s="58">
        <v>538200</v>
      </c>
      <c r="D48" s="58">
        <v>0</v>
      </c>
      <c r="E48" s="58">
        <f>C48+D48</f>
        <v>538200</v>
      </c>
    </row>
    <row r="49" spans="1:5" ht="19.5" customHeight="1">
      <c r="A49" s="57">
        <v>32212</v>
      </c>
      <c r="B49" s="57" t="s">
        <v>185</v>
      </c>
      <c r="C49" s="58">
        <v>50000</v>
      </c>
      <c r="D49" s="58">
        <v>0</v>
      </c>
      <c r="E49" s="58">
        <f>C49+D49</f>
        <v>50000</v>
      </c>
    </row>
    <row r="50" spans="1:5" ht="19.5" customHeight="1">
      <c r="A50" s="57">
        <v>32214</v>
      </c>
      <c r="B50" s="57" t="s">
        <v>37</v>
      </c>
      <c r="C50" s="58">
        <f>C51</f>
        <v>152100</v>
      </c>
      <c r="D50" s="58">
        <v>0</v>
      </c>
      <c r="E50" s="58">
        <f>E51</f>
        <v>152100</v>
      </c>
    </row>
    <row r="51" spans="1:5" ht="19.5" customHeight="1">
      <c r="A51" s="34">
        <v>3221416</v>
      </c>
      <c r="B51" s="34" t="s">
        <v>38</v>
      </c>
      <c r="C51" s="35">
        <v>152100</v>
      </c>
      <c r="D51" s="35">
        <v>0</v>
      </c>
      <c r="E51" s="35">
        <f>C51+D51</f>
        <v>152100</v>
      </c>
    </row>
    <row r="52" spans="1:5" ht="19.5" customHeight="1">
      <c r="A52" s="57">
        <v>32216</v>
      </c>
      <c r="B52" s="57" t="s">
        <v>39</v>
      </c>
      <c r="C52" s="58">
        <f>SUM(C53:C54)</f>
        <v>613080</v>
      </c>
      <c r="D52" s="58">
        <v>0</v>
      </c>
      <c r="E52" s="58">
        <f>SUM(E53:E54)</f>
        <v>613080</v>
      </c>
    </row>
    <row r="53" spans="1:5" ht="19.5" customHeight="1">
      <c r="A53" s="34">
        <v>3221614</v>
      </c>
      <c r="B53" s="34" t="s">
        <v>40</v>
      </c>
      <c r="C53" s="35">
        <v>380250</v>
      </c>
      <c r="D53" s="35">
        <v>0</v>
      </c>
      <c r="E53" s="35">
        <f>C53+D53</f>
        <v>380250</v>
      </c>
    </row>
    <row r="54" spans="1:5" ht="19.5" customHeight="1">
      <c r="A54" s="34">
        <v>3221615</v>
      </c>
      <c r="B54" s="34" t="s">
        <v>41</v>
      </c>
      <c r="C54" s="35">
        <v>232830</v>
      </c>
      <c r="D54" s="35">
        <v>0</v>
      </c>
      <c r="E54" s="35">
        <f>C54+D54</f>
        <v>232830</v>
      </c>
    </row>
    <row r="55" spans="1:5" ht="19.5" customHeight="1">
      <c r="A55" s="55">
        <v>3222</v>
      </c>
      <c r="B55" s="55" t="s">
        <v>42</v>
      </c>
      <c r="C55" s="56">
        <f>C56+C77</f>
        <v>12720300</v>
      </c>
      <c r="D55" s="56">
        <f>D56+D77</f>
        <v>23000</v>
      </c>
      <c r="E55" s="56">
        <f>E56+E77</f>
        <v>12743300</v>
      </c>
    </row>
    <row r="56" spans="1:5" ht="19.5" customHeight="1">
      <c r="A56" s="57">
        <v>32221</v>
      </c>
      <c r="B56" s="57" t="s">
        <v>43</v>
      </c>
      <c r="C56" s="58">
        <f>SUM(C57:C76)</f>
        <v>12450300</v>
      </c>
      <c r="D56" s="58">
        <f>SUM(D57:D76)</f>
        <v>23000</v>
      </c>
      <c r="E56" s="58">
        <f>SUM(E57:E76)</f>
        <v>12473300</v>
      </c>
    </row>
    <row r="57" spans="1:5" ht="19.5" customHeight="1">
      <c r="A57" s="34">
        <v>3222101</v>
      </c>
      <c r="B57" s="34" t="s">
        <v>44</v>
      </c>
      <c r="C57" s="35">
        <v>0</v>
      </c>
      <c r="D57" s="35">
        <v>0</v>
      </c>
      <c r="E57" s="35">
        <f aca="true" t="shared" si="2" ref="E57:E76">C57+D57</f>
        <v>0</v>
      </c>
    </row>
    <row r="58" spans="1:5" ht="19.5" customHeight="1">
      <c r="A58" s="34">
        <v>3222102</v>
      </c>
      <c r="B58" s="34" t="s">
        <v>45</v>
      </c>
      <c r="C58" s="35">
        <v>1500000</v>
      </c>
      <c r="D58" s="35">
        <v>0</v>
      </c>
      <c r="E58" s="35">
        <f t="shared" si="2"/>
        <v>1500000</v>
      </c>
    </row>
    <row r="59" spans="1:5" ht="19.5" customHeight="1">
      <c r="A59" s="34">
        <v>3222103</v>
      </c>
      <c r="B59" s="34" t="s">
        <v>46</v>
      </c>
      <c r="C59" s="35">
        <v>330000</v>
      </c>
      <c r="D59" s="35">
        <v>0</v>
      </c>
      <c r="E59" s="35">
        <f t="shared" si="2"/>
        <v>330000</v>
      </c>
    </row>
    <row r="60" spans="1:5" ht="19.5" customHeight="1">
      <c r="A60" s="34">
        <v>3222104</v>
      </c>
      <c r="B60" s="34" t="s">
        <v>48</v>
      </c>
      <c r="C60" s="35">
        <v>163800</v>
      </c>
      <c r="D60" s="35">
        <v>0</v>
      </c>
      <c r="E60" s="35">
        <f t="shared" si="2"/>
        <v>163800</v>
      </c>
    </row>
    <row r="61" spans="1:5" ht="19.5" customHeight="1">
      <c r="A61" s="34">
        <v>3222105</v>
      </c>
      <c r="B61" s="34" t="s">
        <v>186</v>
      </c>
      <c r="C61" s="35">
        <v>1667000</v>
      </c>
      <c r="D61" s="35">
        <v>0</v>
      </c>
      <c r="E61" s="35">
        <f t="shared" si="2"/>
        <v>1667000</v>
      </c>
    </row>
    <row r="62" spans="1:5" ht="19.5" customHeight="1">
      <c r="A62" s="34">
        <v>3222106</v>
      </c>
      <c r="B62" s="34" t="s">
        <v>187</v>
      </c>
      <c r="C62" s="35">
        <v>1144500</v>
      </c>
      <c r="D62" s="35">
        <v>-2000</v>
      </c>
      <c r="E62" s="35">
        <f t="shared" si="2"/>
        <v>1142500</v>
      </c>
    </row>
    <row r="63" spans="1:5" ht="19.5" customHeight="1">
      <c r="A63" s="34">
        <v>3222107</v>
      </c>
      <c r="B63" s="34" t="s">
        <v>49</v>
      </c>
      <c r="C63" s="35">
        <v>31250</v>
      </c>
      <c r="D63" s="35">
        <v>0</v>
      </c>
      <c r="E63" s="35">
        <f t="shared" si="2"/>
        <v>31250</v>
      </c>
    </row>
    <row r="64" spans="1:5" ht="19.5" customHeight="1">
      <c r="A64" s="34">
        <v>3222108</v>
      </c>
      <c r="B64" s="34" t="s">
        <v>50</v>
      </c>
      <c r="C64" s="35">
        <v>206250</v>
      </c>
      <c r="D64" s="35">
        <v>0</v>
      </c>
      <c r="E64" s="35">
        <f t="shared" si="2"/>
        <v>206250</v>
      </c>
    </row>
    <row r="65" spans="1:5" ht="19.5" customHeight="1">
      <c r="A65" s="34">
        <v>3222109</v>
      </c>
      <c r="B65" s="34" t="s">
        <v>51</v>
      </c>
      <c r="C65" s="35">
        <v>290000</v>
      </c>
      <c r="D65" s="35">
        <v>0</v>
      </c>
      <c r="E65" s="35">
        <f t="shared" si="2"/>
        <v>290000</v>
      </c>
    </row>
    <row r="66" spans="1:5" ht="19.5" customHeight="1">
      <c r="A66" s="34">
        <v>3222110</v>
      </c>
      <c r="B66" s="34" t="s">
        <v>188</v>
      </c>
      <c r="C66" s="35">
        <v>300000</v>
      </c>
      <c r="D66" s="35">
        <v>0</v>
      </c>
      <c r="E66" s="35">
        <f t="shared" si="2"/>
        <v>300000</v>
      </c>
    </row>
    <row r="67" spans="1:5" ht="19.5" customHeight="1">
      <c r="A67" s="34">
        <v>3222111</v>
      </c>
      <c r="B67" s="34" t="s">
        <v>52</v>
      </c>
      <c r="C67" s="35">
        <v>675000</v>
      </c>
      <c r="D67" s="35">
        <v>0</v>
      </c>
      <c r="E67" s="35">
        <f t="shared" si="2"/>
        <v>675000</v>
      </c>
    </row>
    <row r="68" spans="1:5" ht="19.5" customHeight="1">
      <c r="A68" s="34">
        <v>3222112</v>
      </c>
      <c r="B68" s="34" t="s">
        <v>142</v>
      </c>
      <c r="C68" s="35">
        <v>70000</v>
      </c>
      <c r="D68" s="35">
        <v>0</v>
      </c>
      <c r="E68" s="35">
        <f t="shared" si="2"/>
        <v>70000</v>
      </c>
    </row>
    <row r="69" spans="1:5" ht="19.5" customHeight="1">
      <c r="A69" s="34">
        <v>3222120</v>
      </c>
      <c r="B69" s="34" t="s">
        <v>53</v>
      </c>
      <c r="C69" s="35">
        <v>145000</v>
      </c>
      <c r="D69" s="35">
        <v>0</v>
      </c>
      <c r="E69" s="35">
        <f t="shared" si="2"/>
        <v>145000</v>
      </c>
    </row>
    <row r="70" spans="1:5" ht="19.5" customHeight="1">
      <c r="A70" s="34">
        <v>3222133</v>
      </c>
      <c r="B70" s="34" t="s">
        <v>189</v>
      </c>
      <c r="C70" s="35">
        <v>3117500</v>
      </c>
      <c r="D70" s="35">
        <v>0</v>
      </c>
      <c r="E70" s="35">
        <f t="shared" si="2"/>
        <v>3117500</v>
      </c>
    </row>
    <row r="71" spans="1:5" ht="19.5" customHeight="1">
      <c r="A71" s="34">
        <v>3222135</v>
      </c>
      <c r="B71" s="34" t="s">
        <v>190</v>
      </c>
      <c r="C71" s="35">
        <v>262500</v>
      </c>
      <c r="D71" s="35">
        <v>25000</v>
      </c>
      <c r="E71" s="35">
        <f t="shared" si="2"/>
        <v>287500</v>
      </c>
    </row>
    <row r="72" spans="1:5" ht="19.5" customHeight="1">
      <c r="A72" s="34">
        <v>3222137</v>
      </c>
      <c r="B72" s="34" t="s">
        <v>54</v>
      </c>
      <c r="C72" s="35">
        <v>175000</v>
      </c>
      <c r="D72" s="35">
        <v>0</v>
      </c>
      <c r="E72" s="35">
        <f t="shared" si="2"/>
        <v>175000</v>
      </c>
    </row>
    <row r="73" spans="1:5" ht="19.5" customHeight="1">
      <c r="A73" s="34">
        <v>3222138</v>
      </c>
      <c r="B73" s="34" t="s">
        <v>191</v>
      </c>
      <c r="C73" s="35">
        <v>292500</v>
      </c>
      <c r="D73" s="35">
        <v>0</v>
      </c>
      <c r="E73" s="35">
        <f t="shared" si="2"/>
        <v>292500</v>
      </c>
    </row>
    <row r="74" spans="1:5" ht="19.5" customHeight="1">
      <c r="A74" s="34">
        <v>3222139</v>
      </c>
      <c r="B74" s="34" t="s">
        <v>55</v>
      </c>
      <c r="C74" s="35">
        <v>742500</v>
      </c>
      <c r="D74" s="35">
        <v>0</v>
      </c>
      <c r="E74" s="35">
        <f t="shared" si="2"/>
        <v>742500</v>
      </c>
    </row>
    <row r="75" spans="1:5" ht="19.5" customHeight="1">
      <c r="A75" s="34">
        <v>3222140</v>
      </c>
      <c r="B75" s="34" t="s">
        <v>261</v>
      </c>
      <c r="C75" s="35">
        <v>837500</v>
      </c>
      <c r="D75" s="35">
        <v>0</v>
      </c>
      <c r="E75" s="35">
        <f t="shared" si="2"/>
        <v>837500</v>
      </c>
    </row>
    <row r="76" spans="1:5" ht="19.5" customHeight="1">
      <c r="A76" s="34">
        <v>3222141</v>
      </c>
      <c r="B76" s="34" t="s">
        <v>47</v>
      </c>
      <c r="C76" s="35">
        <v>500000</v>
      </c>
      <c r="D76" s="35">
        <v>0</v>
      </c>
      <c r="E76" s="35">
        <f t="shared" si="2"/>
        <v>500000</v>
      </c>
    </row>
    <row r="77" spans="1:5" ht="19.5" customHeight="1">
      <c r="A77" s="57">
        <v>32229</v>
      </c>
      <c r="B77" s="57" t="s">
        <v>56</v>
      </c>
      <c r="C77" s="58">
        <f>C78</f>
        <v>270000</v>
      </c>
      <c r="D77" s="58">
        <f>D78</f>
        <v>0</v>
      </c>
      <c r="E77" s="58">
        <f>E78</f>
        <v>270000</v>
      </c>
    </row>
    <row r="78" spans="1:5" ht="19.5" customHeight="1">
      <c r="A78" s="34">
        <v>3222921</v>
      </c>
      <c r="B78" s="34" t="s">
        <v>57</v>
      </c>
      <c r="C78" s="35">
        <v>270000</v>
      </c>
      <c r="D78" s="35">
        <v>0</v>
      </c>
      <c r="E78" s="35">
        <f>C78+D78</f>
        <v>270000</v>
      </c>
    </row>
    <row r="79" spans="1:5" ht="19.5" customHeight="1">
      <c r="A79" s="55">
        <v>3223</v>
      </c>
      <c r="B79" s="55" t="s">
        <v>58</v>
      </c>
      <c r="C79" s="56">
        <f>SUM(C80:C83)</f>
        <v>1898700</v>
      </c>
      <c r="D79" s="56">
        <f>SUM(D80:D83)</f>
        <v>0</v>
      </c>
      <c r="E79" s="56">
        <f>SUM(E80:E83)</f>
        <v>1898700</v>
      </c>
    </row>
    <row r="80" spans="1:5" ht="19.5" customHeight="1">
      <c r="A80" s="34">
        <v>32231</v>
      </c>
      <c r="B80" s="34" t="s">
        <v>59</v>
      </c>
      <c r="C80" s="35">
        <v>748800</v>
      </c>
      <c r="D80" s="35">
        <v>0</v>
      </c>
      <c r="E80" s="35">
        <f>C80+D80</f>
        <v>748800</v>
      </c>
    </row>
    <row r="81" spans="1:5" ht="19.5" customHeight="1">
      <c r="A81" s="34">
        <v>32232</v>
      </c>
      <c r="B81" s="34" t="s">
        <v>60</v>
      </c>
      <c r="C81" s="43">
        <v>15000</v>
      </c>
      <c r="D81" s="43">
        <v>0</v>
      </c>
      <c r="E81" s="43">
        <f>C81+D81</f>
        <v>15000</v>
      </c>
    </row>
    <row r="82" spans="1:5" ht="19.5" customHeight="1">
      <c r="A82" s="34">
        <v>32233</v>
      </c>
      <c r="B82" s="34" t="s">
        <v>61</v>
      </c>
      <c r="C82" s="35">
        <v>690300</v>
      </c>
      <c r="D82" s="35">
        <v>0</v>
      </c>
      <c r="E82" s="35">
        <f>C82+D82</f>
        <v>690300</v>
      </c>
    </row>
    <row r="83" spans="1:5" ht="19.5" customHeight="1">
      <c r="A83" s="34">
        <v>32234</v>
      </c>
      <c r="B83" s="34" t="s">
        <v>62</v>
      </c>
      <c r="C83" s="35">
        <v>444600</v>
      </c>
      <c r="D83" s="35">
        <v>0</v>
      </c>
      <c r="E83" s="35">
        <f>C83+D83</f>
        <v>444600</v>
      </c>
    </row>
    <row r="84" spans="1:5" ht="19.5" customHeight="1">
      <c r="A84" s="55">
        <v>3224</v>
      </c>
      <c r="B84" s="55" t="s">
        <v>192</v>
      </c>
      <c r="C84" s="56">
        <f>SUM(C85:C86)</f>
        <v>1424500</v>
      </c>
      <c r="D84" s="56">
        <f>SUM(D85:D86)</f>
        <v>0</v>
      </c>
      <c r="E84" s="56">
        <f>SUM(E85:E86)</f>
        <v>1424500</v>
      </c>
    </row>
    <row r="85" spans="1:5" ht="19.5" customHeight="1">
      <c r="A85" s="34">
        <v>32242</v>
      </c>
      <c r="B85" s="34" t="s">
        <v>193</v>
      </c>
      <c r="C85" s="35">
        <v>1249000</v>
      </c>
      <c r="D85" s="35">
        <v>0</v>
      </c>
      <c r="E85" s="35">
        <f>C85+D85</f>
        <v>1249000</v>
      </c>
    </row>
    <row r="86" spans="1:5" ht="19.5" customHeight="1">
      <c r="A86" s="34">
        <v>32244</v>
      </c>
      <c r="B86" s="34" t="s">
        <v>194</v>
      </c>
      <c r="C86" s="35">
        <v>175500</v>
      </c>
      <c r="D86" s="35">
        <v>0</v>
      </c>
      <c r="E86" s="35">
        <f>C86+D86</f>
        <v>175500</v>
      </c>
    </row>
    <row r="87" spans="1:5" ht="19.5" customHeight="1">
      <c r="A87" s="55">
        <v>3225</v>
      </c>
      <c r="B87" s="55" t="s">
        <v>63</v>
      </c>
      <c r="C87" s="56">
        <f>SUM(C88:C89)</f>
        <v>225100</v>
      </c>
      <c r="D87" s="56">
        <f>SUM(D88:D89)</f>
        <v>0</v>
      </c>
      <c r="E87" s="56">
        <f>SUM(E88:E89)</f>
        <v>225100</v>
      </c>
    </row>
    <row r="88" spans="1:5" ht="19.5" customHeight="1">
      <c r="A88" s="34">
        <v>32251</v>
      </c>
      <c r="B88" s="34" t="s">
        <v>64</v>
      </c>
      <c r="C88" s="35">
        <v>190000</v>
      </c>
      <c r="D88" s="35">
        <v>0</v>
      </c>
      <c r="E88" s="35">
        <f>C88+D88</f>
        <v>190000</v>
      </c>
    </row>
    <row r="89" spans="1:5" ht="19.5" customHeight="1">
      <c r="A89" s="34">
        <v>32252</v>
      </c>
      <c r="B89" s="34" t="s">
        <v>65</v>
      </c>
      <c r="C89" s="35">
        <v>35100</v>
      </c>
      <c r="D89" s="35">
        <v>0</v>
      </c>
      <c r="E89" s="35">
        <f>C89+D89</f>
        <v>35100</v>
      </c>
    </row>
    <row r="90" spans="1:5" ht="19.5" customHeight="1">
      <c r="A90" s="55">
        <v>3227</v>
      </c>
      <c r="B90" s="55" t="s">
        <v>66</v>
      </c>
      <c r="C90" s="56">
        <f>C91</f>
        <v>362700</v>
      </c>
      <c r="D90" s="56">
        <f>D91</f>
        <v>-300000</v>
      </c>
      <c r="E90" s="56">
        <f>E91</f>
        <v>62700</v>
      </c>
    </row>
    <row r="91" spans="1:5" ht="19.5" customHeight="1">
      <c r="A91" s="34">
        <v>32271</v>
      </c>
      <c r="B91" s="34" t="s">
        <v>66</v>
      </c>
      <c r="C91" s="35">
        <v>362700</v>
      </c>
      <c r="D91" s="35">
        <v>-300000</v>
      </c>
      <c r="E91" s="35">
        <f>C91+D91</f>
        <v>62700</v>
      </c>
    </row>
    <row r="92" spans="1:5" ht="19.5" customHeight="1">
      <c r="A92" s="53">
        <v>323</v>
      </c>
      <c r="B92" s="53" t="s">
        <v>67</v>
      </c>
      <c r="C92" s="54">
        <f>C93+C97+C111+C113+C123+C127+C135+C147+C151</f>
        <v>13025025</v>
      </c>
      <c r="D92" s="54">
        <f>D93+D97+D111+D113+D123+D127+D135+D147+D151</f>
        <v>-265000</v>
      </c>
      <c r="E92" s="54">
        <f>E93+E97+E111+E113+E123+E127+E135+E147+E151</f>
        <v>12760025</v>
      </c>
    </row>
    <row r="93" spans="1:5" ht="19.5" customHeight="1">
      <c r="A93" s="55">
        <v>3231</v>
      </c>
      <c r="B93" s="55" t="s">
        <v>68</v>
      </c>
      <c r="C93" s="56">
        <f>SUM(C94:C96)</f>
        <v>1369060</v>
      </c>
      <c r="D93" s="56">
        <f>SUM(D94:D96)</f>
        <v>0</v>
      </c>
      <c r="E93" s="56">
        <f>SUM(E94:E96)</f>
        <v>1369060</v>
      </c>
    </row>
    <row r="94" spans="1:5" ht="19.5" customHeight="1">
      <c r="A94" s="34">
        <v>32311</v>
      </c>
      <c r="B94" s="34" t="s">
        <v>69</v>
      </c>
      <c r="C94" s="35">
        <v>906750</v>
      </c>
      <c r="D94" s="35">
        <v>0</v>
      </c>
      <c r="E94" s="35">
        <f>C94+D94</f>
        <v>906750</v>
      </c>
    </row>
    <row r="95" spans="1:5" ht="19.5" customHeight="1">
      <c r="A95" s="34">
        <v>32313</v>
      </c>
      <c r="B95" s="34" t="s">
        <v>195</v>
      </c>
      <c r="C95" s="35">
        <v>459810</v>
      </c>
      <c r="D95" s="35">
        <v>0</v>
      </c>
      <c r="E95" s="35">
        <f>C95+D95</f>
        <v>459810</v>
      </c>
    </row>
    <row r="96" spans="1:5" ht="19.5" customHeight="1">
      <c r="A96" s="34">
        <v>32314</v>
      </c>
      <c r="B96" s="34" t="s">
        <v>70</v>
      </c>
      <c r="C96" s="43">
        <v>2500</v>
      </c>
      <c r="D96" s="43">
        <v>0</v>
      </c>
      <c r="E96" s="43">
        <f>C96+D96</f>
        <v>2500</v>
      </c>
    </row>
    <row r="97" spans="1:5" ht="19.5" customHeight="1">
      <c r="A97" s="55">
        <v>3232</v>
      </c>
      <c r="B97" s="55" t="s">
        <v>71</v>
      </c>
      <c r="C97" s="56">
        <f>C98+C102+C106+C109</f>
        <v>2281500</v>
      </c>
      <c r="D97" s="56">
        <f>D98+D102+D106+D109</f>
        <v>0</v>
      </c>
      <c r="E97" s="56">
        <f>E98+E102+E106+E109</f>
        <v>2281500</v>
      </c>
    </row>
    <row r="98" spans="1:5" ht="19.5" customHeight="1">
      <c r="A98" s="57">
        <v>32321</v>
      </c>
      <c r="B98" s="57" t="s">
        <v>196</v>
      </c>
      <c r="C98" s="58">
        <f>SUM(C99:C101)</f>
        <v>187200</v>
      </c>
      <c r="D98" s="58">
        <f>SUM(D99:D101)</f>
        <v>0</v>
      </c>
      <c r="E98" s="58">
        <f>SUM(E99:E101)</f>
        <v>187200</v>
      </c>
    </row>
    <row r="99" spans="1:5" ht="19.5" customHeight="1">
      <c r="A99" s="34">
        <v>323210</v>
      </c>
      <c r="B99" s="34" t="s">
        <v>197</v>
      </c>
      <c r="C99" s="35">
        <v>187200</v>
      </c>
      <c r="D99" s="35">
        <v>-93600</v>
      </c>
      <c r="E99" s="35">
        <f>C99+D99</f>
        <v>93600</v>
      </c>
    </row>
    <row r="100" spans="1:5" ht="19.5" customHeight="1">
      <c r="A100" s="34">
        <v>3232101</v>
      </c>
      <c r="B100" s="34" t="s">
        <v>198</v>
      </c>
      <c r="C100" s="35">
        <v>0</v>
      </c>
      <c r="D100" s="35">
        <v>93600</v>
      </c>
      <c r="E100" s="35">
        <f>C100+D100</f>
        <v>93600</v>
      </c>
    </row>
    <row r="101" spans="1:5" ht="19.5" customHeight="1">
      <c r="A101" s="34">
        <v>323211</v>
      </c>
      <c r="B101" s="34" t="s">
        <v>199</v>
      </c>
      <c r="C101" s="35">
        <v>0</v>
      </c>
      <c r="D101" s="35">
        <v>0</v>
      </c>
      <c r="E101" s="35">
        <f>C101+D101</f>
        <v>0</v>
      </c>
    </row>
    <row r="102" spans="1:5" ht="19.5" customHeight="1">
      <c r="A102" s="57">
        <v>32322</v>
      </c>
      <c r="B102" s="57" t="s">
        <v>200</v>
      </c>
      <c r="C102" s="58">
        <f>SUM(C103:C105)</f>
        <v>1778400</v>
      </c>
      <c r="D102" s="58">
        <f>SUM(D103:D105)</f>
        <v>0</v>
      </c>
      <c r="E102" s="58">
        <f>SUM(E103:E105)</f>
        <v>1778400</v>
      </c>
    </row>
    <row r="103" spans="1:5" ht="19.5" customHeight="1">
      <c r="A103" s="34">
        <v>323220</v>
      </c>
      <c r="B103" s="34" t="s">
        <v>201</v>
      </c>
      <c r="C103" s="35">
        <v>1778400</v>
      </c>
      <c r="D103" s="35">
        <v>-150000</v>
      </c>
      <c r="E103" s="35">
        <f>C103+D103</f>
        <v>1628400</v>
      </c>
    </row>
    <row r="104" spans="1:5" ht="19.5" customHeight="1">
      <c r="A104" s="34">
        <v>323221</v>
      </c>
      <c r="B104" s="34" t="s">
        <v>255</v>
      </c>
      <c r="C104" s="35">
        <v>0</v>
      </c>
      <c r="D104" s="35">
        <v>0</v>
      </c>
      <c r="E104" s="35">
        <f>C104+D104</f>
        <v>0</v>
      </c>
    </row>
    <row r="105" spans="1:5" ht="19.5" customHeight="1">
      <c r="A105" s="34">
        <v>323222</v>
      </c>
      <c r="B105" s="34" t="s">
        <v>202</v>
      </c>
      <c r="C105" s="35">
        <v>0</v>
      </c>
      <c r="D105" s="35">
        <v>150000</v>
      </c>
      <c r="E105" s="35">
        <f>C105+D105</f>
        <v>150000</v>
      </c>
    </row>
    <row r="106" spans="1:5" ht="19.5" customHeight="1">
      <c r="A106" s="57">
        <v>32323</v>
      </c>
      <c r="B106" s="57" t="s">
        <v>203</v>
      </c>
      <c r="C106" s="58">
        <f>SUM(C107:C108)</f>
        <v>315900</v>
      </c>
      <c r="D106" s="58">
        <f>SUM(D107:D108)</f>
        <v>0</v>
      </c>
      <c r="E106" s="58">
        <f>SUM(E107:E108)</f>
        <v>315900</v>
      </c>
    </row>
    <row r="107" spans="1:5" ht="19.5" customHeight="1">
      <c r="A107" s="34">
        <v>323230</v>
      </c>
      <c r="B107" s="34" t="s">
        <v>204</v>
      </c>
      <c r="C107" s="35">
        <v>292500</v>
      </c>
      <c r="D107" s="35">
        <v>0</v>
      </c>
      <c r="E107" s="35">
        <f>C107+D107</f>
        <v>292500</v>
      </c>
    </row>
    <row r="108" spans="1:5" ht="19.5" customHeight="1">
      <c r="A108" s="34">
        <v>323231</v>
      </c>
      <c r="B108" s="34" t="s">
        <v>205</v>
      </c>
      <c r="C108" s="35">
        <v>23400</v>
      </c>
      <c r="D108" s="35">
        <v>0</v>
      </c>
      <c r="E108" s="35">
        <f>C108+D108</f>
        <v>23400</v>
      </c>
    </row>
    <row r="109" spans="1:5" ht="19.5" customHeight="1">
      <c r="A109" s="57">
        <v>32329</v>
      </c>
      <c r="B109" s="57" t="s">
        <v>149</v>
      </c>
      <c r="C109" s="58">
        <f>SUM(C110:C110)</f>
        <v>0</v>
      </c>
      <c r="D109" s="58">
        <f>SUM(D110:D110)</f>
        <v>0</v>
      </c>
      <c r="E109" s="58">
        <f>SUM(E110:E110)</f>
        <v>0</v>
      </c>
    </row>
    <row r="110" spans="1:5" ht="19.5" customHeight="1">
      <c r="A110" s="34">
        <v>323290</v>
      </c>
      <c r="B110" s="34" t="s">
        <v>206</v>
      </c>
      <c r="C110" s="35">
        <v>0</v>
      </c>
      <c r="D110" s="35">
        <v>0</v>
      </c>
      <c r="E110" s="35">
        <f>C110+D110</f>
        <v>0</v>
      </c>
    </row>
    <row r="111" spans="1:5" ht="19.5" customHeight="1">
      <c r="A111" s="55">
        <v>3233</v>
      </c>
      <c r="B111" s="55" t="s">
        <v>72</v>
      </c>
      <c r="C111" s="56">
        <f>SUM(C112:C112)</f>
        <v>270250</v>
      </c>
      <c r="D111" s="56">
        <f>SUM(D112:D112)</f>
        <v>35000</v>
      </c>
      <c r="E111" s="56">
        <f>SUM(E112:E112)</f>
        <v>305250</v>
      </c>
    </row>
    <row r="112" spans="1:5" ht="19.5" customHeight="1">
      <c r="A112" s="34">
        <v>32339</v>
      </c>
      <c r="B112" s="34" t="s">
        <v>125</v>
      </c>
      <c r="C112" s="35">
        <v>270250</v>
      </c>
      <c r="D112" s="35">
        <v>35000</v>
      </c>
      <c r="E112" s="35">
        <f>C112+D112</f>
        <v>305250</v>
      </c>
    </row>
    <row r="113" spans="1:5" ht="19.5" customHeight="1">
      <c r="A113" s="55">
        <v>3234</v>
      </c>
      <c r="B113" s="55" t="s">
        <v>73</v>
      </c>
      <c r="C113" s="56">
        <f>SUM(C114:C118)</f>
        <v>2135600</v>
      </c>
      <c r="D113" s="56">
        <f>SUM(D114:D118)</f>
        <v>0</v>
      </c>
      <c r="E113" s="56">
        <f>SUM(E114:E118)</f>
        <v>2135600</v>
      </c>
    </row>
    <row r="114" spans="1:5" ht="19.5" customHeight="1">
      <c r="A114" s="34">
        <v>32341</v>
      </c>
      <c r="B114" s="34" t="s">
        <v>74</v>
      </c>
      <c r="C114" s="43">
        <v>200000</v>
      </c>
      <c r="D114" s="43">
        <v>0</v>
      </c>
      <c r="E114" s="43">
        <f>C114+D114</f>
        <v>200000</v>
      </c>
    </row>
    <row r="115" spans="1:5" ht="19.5" customHeight="1">
      <c r="A115" s="34">
        <v>32342</v>
      </c>
      <c r="B115" s="34" t="s">
        <v>75</v>
      </c>
      <c r="C115" s="43">
        <v>522700</v>
      </c>
      <c r="D115" s="43">
        <v>0</v>
      </c>
      <c r="E115" s="43">
        <f>C115+D115</f>
        <v>522700</v>
      </c>
    </row>
    <row r="116" spans="1:5" ht="19.5" customHeight="1">
      <c r="A116" s="34">
        <v>32344</v>
      </c>
      <c r="B116" s="34" t="s">
        <v>76</v>
      </c>
      <c r="C116" s="35">
        <v>23400</v>
      </c>
      <c r="D116" s="35">
        <v>0</v>
      </c>
      <c r="E116" s="35">
        <f>C116+D116</f>
        <v>23400</v>
      </c>
    </row>
    <row r="117" spans="1:5" ht="19.5" customHeight="1">
      <c r="A117" s="34">
        <v>32347</v>
      </c>
      <c r="B117" s="34" t="s">
        <v>77</v>
      </c>
      <c r="C117" s="43">
        <v>12500</v>
      </c>
      <c r="D117" s="43">
        <v>0</v>
      </c>
      <c r="E117" s="43">
        <f>C117+D117</f>
        <v>12500</v>
      </c>
    </row>
    <row r="118" spans="1:5" ht="19.5" customHeight="1">
      <c r="A118" s="57">
        <v>32349</v>
      </c>
      <c r="B118" s="57" t="s">
        <v>207</v>
      </c>
      <c r="C118" s="58">
        <f>SUM(C119:C122)</f>
        <v>1377000</v>
      </c>
      <c r="D118" s="58">
        <f>SUM(D119:D122)</f>
        <v>0</v>
      </c>
      <c r="E118" s="58">
        <f>SUM(E119:E122)</f>
        <v>1377000</v>
      </c>
    </row>
    <row r="119" spans="1:5" ht="19.5" customHeight="1">
      <c r="A119" s="34">
        <v>323490</v>
      </c>
      <c r="B119" s="34" t="s">
        <v>208</v>
      </c>
      <c r="C119" s="43">
        <v>1250000</v>
      </c>
      <c r="D119" s="43">
        <v>0</v>
      </c>
      <c r="E119" s="43">
        <f>C119+D119</f>
        <v>1250000</v>
      </c>
    </row>
    <row r="120" spans="1:5" ht="19.5" customHeight="1">
      <c r="A120" s="34">
        <v>323492</v>
      </c>
      <c r="B120" s="34" t="s">
        <v>209</v>
      </c>
      <c r="C120" s="35">
        <v>117000</v>
      </c>
      <c r="D120" s="35">
        <v>0</v>
      </c>
      <c r="E120" s="35">
        <f>C120+D120</f>
        <v>117000</v>
      </c>
    </row>
    <row r="121" spans="1:5" ht="19.5" customHeight="1">
      <c r="A121" s="34">
        <v>323493</v>
      </c>
      <c r="B121" s="34" t="s">
        <v>210</v>
      </c>
      <c r="C121" s="43">
        <v>10000</v>
      </c>
      <c r="D121" s="43">
        <v>0</v>
      </c>
      <c r="E121" s="43">
        <f>C121+D121</f>
        <v>10000</v>
      </c>
    </row>
    <row r="122" spans="1:5" ht="19.5" customHeight="1">
      <c r="A122" s="34">
        <v>323495</v>
      </c>
      <c r="B122" s="34" t="s">
        <v>211</v>
      </c>
      <c r="C122" s="43">
        <v>0</v>
      </c>
      <c r="D122" s="43">
        <v>0</v>
      </c>
      <c r="E122" s="43">
        <f>C122+D122</f>
        <v>0</v>
      </c>
    </row>
    <row r="123" spans="1:5" ht="19.5" customHeight="1">
      <c r="A123" s="55">
        <v>3235</v>
      </c>
      <c r="B123" s="55" t="s">
        <v>110</v>
      </c>
      <c r="C123" s="56">
        <f>SUM(C124:C126)</f>
        <v>122850</v>
      </c>
      <c r="D123" s="56">
        <f>SUM(D124:D126)</f>
        <v>115000</v>
      </c>
      <c r="E123" s="56">
        <f>SUM(E124:E126)</f>
        <v>237850</v>
      </c>
    </row>
    <row r="124" spans="1:5" ht="19.5" customHeight="1">
      <c r="A124" s="34">
        <v>32353</v>
      </c>
      <c r="B124" s="34" t="s">
        <v>212</v>
      </c>
      <c r="C124" s="35">
        <v>0</v>
      </c>
      <c r="D124" s="59">
        <v>20000</v>
      </c>
      <c r="E124" s="35">
        <f>C124+D124</f>
        <v>20000</v>
      </c>
    </row>
    <row r="125" spans="1:5" ht="19.5" customHeight="1">
      <c r="A125" s="34">
        <v>32354</v>
      </c>
      <c r="B125" s="34" t="s">
        <v>127</v>
      </c>
      <c r="C125" s="35">
        <v>0</v>
      </c>
      <c r="D125" s="35">
        <v>40000</v>
      </c>
      <c r="E125" s="35">
        <f>C125+D125</f>
        <v>40000</v>
      </c>
    </row>
    <row r="126" spans="1:5" ht="19.5" customHeight="1">
      <c r="A126" s="34">
        <v>32359</v>
      </c>
      <c r="B126" s="34" t="s">
        <v>147</v>
      </c>
      <c r="C126" s="35">
        <v>122850</v>
      </c>
      <c r="D126" s="35">
        <v>55000</v>
      </c>
      <c r="E126" s="35">
        <f>C126+D126</f>
        <v>177850</v>
      </c>
    </row>
    <row r="127" spans="1:5" ht="19.5" customHeight="1">
      <c r="A127" s="55">
        <v>3236</v>
      </c>
      <c r="B127" s="55" t="s">
        <v>78</v>
      </c>
      <c r="C127" s="56">
        <f>C128+C129+C133</f>
        <v>2057500</v>
      </c>
      <c r="D127" s="56">
        <f>D128+D129+D133</f>
        <v>-338000</v>
      </c>
      <c r="E127" s="56">
        <f>E128+E129+E133</f>
        <v>1719500</v>
      </c>
    </row>
    <row r="128" spans="1:5" ht="19.5" customHeight="1">
      <c r="A128" s="57">
        <v>32361</v>
      </c>
      <c r="B128" s="57" t="s">
        <v>213</v>
      </c>
      <c r="C128" s="58">
        <v>20000</v>
      </c>
      <c r="D128" s="58">
        <v>0</v>
      </c>
      <c r="E128" s="58">
        <f>C128+D128</f>
        <v>20000</v>
      </c>
    </row>
    <row r="129" spans="1:5" ht="19.5" customHeight="1">
      <c r="A129" s="57">
        <v>32363</v>
      </c>
      <c r="B129" s="57" t="s">
        <v>79</v>
      </c>
      <c r="C129" s="58">
        <f>SUM(C130:C132)</f>
        <v>1725000</v>
      </c>
      <c r="D129" s="58">
        <f>SUM(D130:D132)</f>
        <v>-338000</v>
      </c>
      <c r="E129" s="58">
        <f>SUM(E130:E132)</f>
        <v>1387000</v>
      </c>
    </row>
    <row r="130" spans="1:5" ht="19.5" customHeight="1">
      <c r="A130" s="34">
        <v>323630</v>
      </c>
      <c r="B130" s="60" t="s">
        <v>80</v>
      </c>
      <c r="C130" s="59">
        <v>817000</v>
      </c>
      <c r="D130" s="59">
        <v>0</v>
      </c>
      <c r="E130" s="59">
        <f>C130+D130</f>
        <v>817000</v>
      </c>
    </row>
    <row r="131" spans="1:5" ht="19.5" customHeight="1">
      <c r="A131" s="34">
        <v>323631</v>
      </c>
      <c r="B131" s="34" t="s">
        <v>81</v>
      </c>
      <c r="C131" s="35">
        <v>150000</v>
      </c>
      <c r="D131" s="35">
        <v>20000</v>
      </c>
      <c r="E131" s="35">
        <f>C131+D131</f>
        <v>170000</v>
      </c>
    </row>
    <row r="132" spans="1:5" ht="19.5" customHeight="1">
      <c r="A132" s="34">
        <v>323632</v>
      </c>
      <c r="B132" s="34" t="s">
        <v>262</v>
      </c>
      <c r="C132" s="35">
        <v>758000</v>
      </c>
      <c r="D132" s="35">
        <v>-358000</v>
      </c>
      <c r="E132" s="35">
        <f>C132+D132</f>
        <v>400000</v>
      </c>
    </row>
    <row r="133" spans="1:5" ht="19.5" customHeight="1">
      <c r="A133" s="57">
        <v>32369</v>
      </c>
      <c r="B133" s="57" t="s">
        <v>214</v>
      </c>
      <c r="C133" s="58">
        <f>C134</f>
        <v>312500</v>
      </c>
      <c r="D133" s="58">
        <f>D134</f>
        <v>0</v>
      </c>
      <c r="E133" s="58">
        <f>E134</f>
        <v>312500</v>
      </c>
    </row>
    <row r="134" spans="1:5" ht="19.5" customHeight="1">
      <c r="A134" s="34">
        <v>323691</v>
      </c>
      <c r="B134" s="34" t="s">
        <v>82</v>
      </c>
      <c r="C134" s="35">
        <v>312500</v>
      </c>
      <c r="D134" s="35">
        <v>0</v>
      </c>
      <c r="E134" s="35">
        <f>C134+D134</f>
        <v>312500</v>
      </c>
    </row>
    <row r="135" spans="1:5" ht="19.5" customHeight="1">
      <c r="A135" s="55">
        <v>3237</v>
      </c>
      <c r="B135" s="55" t="s">
        <v>83</v>
      </c>
      <c r="C135" s="56">
        <f>SUM(C136:C140)</f>
        <v>1114900</v>
      </c>
      <c r="D135" s="56">
        <f>SUM(D136:D140)</f>
        <v>148500</v>
      </c>
      <c r="E135" s="56">
        <f>SUM(E136:E140)</f>
        <v>1263400</v>
      </c>
    </row>
    <row r="136" spans="1:5" ht="19.5" customHeight="1">
      <c r="A136" s="34">
        <v>32371</v>
      </c>
      <c r="B136" s="34" t="s">
        <v>146</v>
      </c>
      <c r="C136" s="35">
        <v>0</v>
      </c>
      <c r="D136" s="35">
        <v>0</v>
      </c>
      <c r="E136" s="35">
        <f>C136+D136</f>
        <v>0</v>
      </c>
    </row>
    <row r="137" spans="1:5" ht="19.5" customHeight="1">
      <c r="A137" s="34">
        <v>32372</v>
      </c>
      <c r="B137" s="34" t="s">
        <v>84</v>
      </c>
      <c r="C137" s="35">
        <v>270000</v>
      </c>
      <c r="D137" s="35">
        <v>80000</v>
      </c>
      <c r="E137" s="35">
        <f>C137+D137</f>
        <v>350000</v>
      </c>
    </row>
    <row r="138" spans="1:5" ht="19.5" customHeight="1">
      <c r="A138" s="34">
        <v>32373</v>
      </c>
      <c r="B138" s="34" t="s">
        <v>85</v>
      </c>
      <c r="C138" s="35">
        <v>234000</v>
      </c>
      <c r="D138" s="35">
        <v>0</v>
      </c>
      <c r="E138" s="35">
        <f>C138+D138</f>
        <v>234000</v>
      </c>
    </row>
    <row r="139" spans="1:5" ht="19.5" customHeight="1">
      <c r="A139" s="34">
        <v>32377</v>
      </c>
      <c r="B139" s="34" t="s">
        <v>86</v>
      </c>
      <c r="C139" s="35">
        <v>60000</v>
      </c>
      <c r="D139" s="35">
        <v>10000</v>
      </c>
      <c r="E139" s="35">
        <f>C139+D139</f>
        <v>70000</v>
      </c>
    </row>
    <row r="140" spans="1:5" ht="19.5" customHeight="1">
      <c r="A140" s="57">
        <v>32379</v>
      </c>
      <c r="B140" s="57" t="s">
        <v>215</v>
      </c>
      <c r="C140" s="58">
        <f>SUM(C141:C146)</f>
        <v>550900</v>
      </c>
      <c r="D140" s="58">
        <f>SUM(D141:D146)</f>
        <v>58500</v>
      </c>
      <c r="E140" s="58">
        <f>SUM(E141:E146)</f>
        <v>609400</v>
      </c>
    </row>
    <row r="141" spans="1:5" ht="19.5" customHeight="1">
      <c r="A141" s="34">
        <v>323791</v>
      </c>
      <c r="B141" s="34" t="s">
        <v>216</v>
      </c>
      <c r="C141" s="35">
        <v>198900</v>
      </c>
      <c r="D141" s="35">
        <v>175500</v>
      </c>
      <c r="E141" s="35">
        <f aca="true" t="shared" si="3" ref="E141:E146">C141+D141</f>
        <v>374400</v>
      </c>
    </row>
    <row r="142" spans="1:5" ht="19.5" customHeight="1">
      <c r="A142" s="34">
        <v>323792</v>
      </c>
      <c r="B142" s="34" t="s">
        <v>87</v>
      </c>
      <c r="C142" s="35">
        <v>58500</v>
      </c>
      <c r="D142" s="35">
        <v>-58500</v>
      </c>
      <c r="E142" s="35">
        <f t="shared" si="3"/>
        <v>0</v>
      </c>
    </row>
    <row r="143" spans="1:5" ht="19.5" customHeight="1">
      <c r="A143" s="34">
        <v>323793</v>
      </c>
      <c r="B143" s="34" t="s">
        <v>88</v>
      </c>
      <c r="C143" s="35">
        <v>58500</v>
      </c>
      <c r="D143" s="35">
        <v>-58500</v>
      </c>
      <c r="E143" s="35">
        <f t="shared" si="3"/>
        <v>0</v>
      </c>
    </row>
    <row r="144" spans="1:5" ht="19.5" customHeight="1">
      <c r="A144" s="34">
        <v>323795</v>
      </c>
      <c r="B144" s="34" t="s">
        <v>89</v>
      </c>
      <c r="C144" s="35">
        <v>35000</v>
      </c>
      <c r="D144" s="35">
        <v>0</v>
      </c>
      <c r="E144" s="35">
        <f t="shared" si="3"/>
        <v>35000</v>
      </c>
    </row>
    <row r="145" spans="1:5" ht="19.5" customHeight="1">
      <c r="A145" s="34">
        <v>323796</v>
      </c>
      <c r="B145" s="34" t="s">
        <v>217</v>
      </c>
      <c r="C145" s="35">
        <v>50000</v>
      </c>
      <c r="D145" s="35">
        <v>0</v>
      </c>
      <c r="E145" s="35">
        <f t="shared" si="3"/>
        <v>50000</v>
      </c>
    </row>
    <row r="146" spans="1:5" ht="19.5" customHeight="1">
      <c r="A146" s="34">
        <v>323799</v>
      </c>
      <c r="B146" s="34" t="s">
        <v>218</v>
      </c>
      <c r="C146" s="35">
        <v>150000</v>
      </c>
      <c r="D146" s="35">
        <v>0</v>
      </c>
      <c r="E146" s="35">
        <f t="shared" si="3"/>
        <v>150000</v>
      </c>
    </row>
    <row r="147" spans="1:5" ht="19.5" customHeight="1">
      <c r="A147" s="55">
        <v>3238</v>
      </c>
      <c r="B147" s="55" t="s">
        <v>90</v>
      </c>
      <c r="C147" s="56">
        <f>SUM(C148:C150)</f>
        <v>1663130</v>
      </c>
      <c r="D147" s="56">
        <f>SUM(D148:D150)</f>
        <v>-175500</v>
      </c>
      <c r="E147" s="56">
        <f>SUM(E148:E150)</f>
        <v>1487630</v>
      </c>
    </row>
    <row r="148" spans="1:5" ht="19.5" customHeight="1">
      <c r="A148" s="34">
        <v>32381</v>
      </c>
      <c r="B148" s="34" t="s">
        <v>219</v>
      </c>
      <c r="C148" s="35">
        <v>0</v>
      </c>
      <c r="D148" s="35">
        <v>0</v>
      </c>
      <c r="E148" s="35">
        <f>C148+D148</f>
        <v>0</v>
      </c>
    </row>
    <row r="149" spans="1:5" ht="19.5" customHeight="1">
      <c r="A149" s="34">
        <v>32382</v>
      </c>
      <c r="B149" s="34" t="s">
        <v>91</v>
      </c>
      <c r="C149" s="35">
        <v>1078130</v>
      </c>
      <c r="D149" s="35">
        <v>0</v>
      </c>
      <c r="E149" s="35">
        <f>C149+D149</f>
        <v>1078130</v>
      </c>
    </row>
    <row r="150" spans="1:5" ht="19.5" customHeight="1">
      <c r="A150" s="34">
        <v>32389</v>
      </c>
      <c r="B150" s="34" t="s">
        <v>92</v>
      </c>
      <c r="C150" s="35">
        <v>585000</v>
      </c>
      <c r="D150" s="35">
        <v>-175500</v>
      </c>
      <c r="E150" s="35">
        <f>C150+D150</f>
        <v>409500</v>
      </c>
    </row>
    <row r="151" spans="1:5" ht="19.5" customHeight="1">
      <c r="A151" s="55">
        <v>3239</v>
      </c>
      <c r="B151" s="55" t="s">
        <v>93</v>
      </c>
      <c r="C151" s="56">
        <f>SUM(C152:C156)</f>
        <v>2010235</v>
      </c>
      <c r="D151" s="56">
        <f>SUM(D152:D156)</f>
        <v>-50000</v>
      </c>
      <c r="E151" s="56">
        <f>SUM(E152:E156)</f>
        <v>1960235</v>
      </c>
    </row>
    <row r="152" spans="1:5" ht="19.5" customHeight="1">
      <c r="A152" s="42">
        <v>32391</v>
      </c>
      <c r="B152" s="42" t="s">
        <v>220</v>
      </c>
      <c r="C152" s="35">
        <v>327600</v>
      </c>
      <c r="D152" s="35">
        <v>0</v>
      </c>
      <c r="E152" s="35">
        <f>C152+D152</f>
        <v>327600</v>
      </c>
    </row>
    <row r="153" spans="1:5" ht="19.5" customHeight="1">
      <c r="A153" s="34">
        <v>32394</v>
      </c>
      <c r="B153" s="34" t="s">
        <v>94</v>
      </c>
      <c r="C153" s="35">
        <v>40000</v>
      </c>
      <c r="D153" s="35">
        <v>0</v>
      </c>
      <c r="E153" s="35">
        <f>C153+D153</f>
        <v>40000</v>
      </c>
    </row>
    <row r="154" spans="1:5" ht="19.5" customHeight="1">
      <c r="A154" s="34">
        <v>32395</v>
      </c>
      <c r="B154" s="34" t="s">
        <v>95</v>
      </c>
      <c r="C154" s="35">
        <v>760500</v>
      </c>
      <c r="D154" s="35">
        <v>0</v>
      </c>
      <c r="E154" s="35">
        <f>C154+D154</f>
        <v>760500</v>
      </c>
    </row>
    <row r="155" spans="1:5" ht="19.5" customHeight="1">
      <c r="A155" s="34">
        <v>32396</v>
      </c>
      <c r="B155" s="34" t="s">
        <v>96</v>
      </c>
      <c r="C155" s="35">
        <v>407750</v>
      </c>
      <c r="D155" s="35">
        <v>0</v>
      </c>
      <c r="E155" s="35">
        <f>C155+D155</f>
        <v>407750</v>
      </c>
    </row>
    <row r="156" spans="1:5" ht="19.5" customHeight="1">
      <c r="A156" s="34">
        <v>32399</v>
      </c>
      <c r="B156" s="34" t="s">
        <v>221</v>
      </c>
      <c r="C156" s="59">
        <v>474385</v>
      </c>
      <c r="D156" s="59">
        <v>-50000</v>
      </c>
      <c r="E156" s="59">
        <f>C156+D156</f>
        <v>424385</v>
      </c>
    </row>
    <row r="157" spans="1:5" ht="19.5" customHeight="1">
      <c r="A157" s="53">
        <v>324</v>
      </c>
      <c r="B157" s="53" t="s">
        <v>123</v>
      </c>
      <c r="C157" s="54">
        <f>C158</f>
        <v>230000</v>
      </c>
      <c r="D157" s="54">
        <f>D158</f>
        <v>35000</v>
      </c>
      <c r="E157" s="54">
        <f>E158</f>
        <v>265000</v>
      </c>
    </row>
    <row r="158" spans="1:5" ht="19.5" customHeight="1">
      <c r="A158" s="55">
        <v>3241</v>
      </c>
      <c r="B158" s="55" t="s">
        <v>123</v>
      </c>
      <c r="C158" s="56">
        <f>SUM(C159:C161)</f>
        <v>230000</v>
      </c>
      <c r="D158" s="56">
        <f>SUM(D159:D161)</f>
        <v>35000</v>
      </c>
      <c r="E158" s="56">
        <f>SUM(E159:E161)</f>
        <v>265000</v>
      </c>
    </row>
    <row r="159" spans="1:5" ht="19.5" customHeight="1">
      <c r="A159" s="34">
        <v>32411</v>
      </c>
      <c r="B159" s="34" t="s">
        <v>222</v>
      </c>
      <c r="C159" s="35">
        <v>0</v>
      </c>
      <c r="D159" s="35">
        <v>0</v>
      </c>
      <c r="E159" s="35">
        <f>C159+D159</f>
        <v>0</v>
      </c>
    </row>
    <row r="160" spans="1:5" ht="19.5" customHeight="1">
      <c r="A160" s="34">
        <v>32412</v>
      </c>
      <c r="B160" s="34" t="s">
        <v>223</v>
      </c>
      <c r="C160" s="35">
        <v>220000</v>
      </c>
      <c r="D160" s="35">
        <v>35000</v>
      </c>
      <c r="E160" s="35">
        <f>C160+D160</f>
        <v>255000</v>
      </c>
    </row>
    <row r="161" spans="1:5" ht="19.5" customHeight="1">
      <c r="A161" s="34">
        <v>324121</v>
      </c>
      <c r="B161" s="34" t="s">
        <v>224</v>
      </c>
      <c r="C161" s="35">
        <v>10000</v>
      </c>
      <c r="D161" s="35">
        <v>0</v>
      </c>
      <c r="E161" s="35">
        <f>C161+D161</f>
        <v>10000</v>
      </c>
    </row>
    <row r="162" spans="1:5" ht="19.5" customHeight="1">
      <c r="A162" s="53">
        <v>329</v>
      </c>
      <c r="B162" s="53" t="s">
        <v>97</v>
      </c>
      <c r="C162" s="54">
        <f>C163+C166+C171+C173+C177+C183+C185</f>
        <v>1481990</v>
      </c>
      <c r="D162" s="54">
        <f>D163+D166+D171+D173+D177+D183+D185</f>
        <v>-460</v>
      </c>
      <c r="E162" s="54">
        <f>E163+E166+E171+E173+E177+E183+E185</f>
        <v>1481530</v>
      </c>
    </row>
    <row r="163" spans="1:5" ht="19.5" customHeight="1">
      <c r="A163" s="55">
        <v>3291</v>
      </c>
      <c r="B163" s="55" t="s">
        <v>225</v>
      </c>
      <c r="C163" s="56">
        <f>SUM(C164:C165)</f>
        <v>70000</v>
      </c>
      <c r="D163" s="56">
        <f>SUM(D164:D165)</f>
        <v>0</v>
      </c>
      <c r="E163" s="56">
        <f>SUM(E164:E165)</f>
        <v>70000</v>
      </c>
    </row>
    <row r="164" spans="1:5" ht="19.5" customHeight="1">
      <c r="A164" s="34">
        <v>32911</v>
      </c>
      <c r="B164" s="34" t="s">
        <v>226</v>
      </c>
      <c r="C164" s="35">
        <v>70000</v>
      </c>
      <c r="D164" s="35">
        <v>0</v>
      </c>
      <c r="E164" s="35">
        <f>C164+D164</f>
        <v>70000</v>
      </c>
    </row>
    <row r="165" spans="1:5" ht="19.5" customHeight="1">
      <c r="A165" s="34">
        <v>32912</v>
      </c>
      <c r="B165" s="34" t="s">
        <v>98</v>
      </c>
      <c r="C165" s="35">
        <v>0</v>
      </c>
      <c r="D165" s="35">
        <v>0</v>
      </c>
      <c r="E165" s="35">
        <f>C165+D165</f>
        <v>0</v>
      </c>
    </row>
    <row r="166" spans="1:5" ht="19.5" customHeight="1">
      <c r="A166" s="55">
        <v>3292</v>
      </c>
      <c r="B166" s="55" t="s">
        <v>99</v>
      </c>
      <c r="C166" s="56">
        <f>SUM(C167:C170)</f>
        <v>650000</v>
      </c>
      <c r="D166" s="56">
        <f>SUM(D167:D170)</f>
        <v>0</v>
      </c>
      <c r="E166" s="56">
        <f>SUM(E167:E170)</f>
        <v>650000</v>
      </c>
    </row>
    <row r="167" spans="1:5" ht="19.5" customHeight="1">
      <c r="A167" s="34">
        <v>32921</v>
      </c>
      <c r="B167" s="34" t="s">
        <v>227</v>
      </c>
      <c r="C167" s="35">
        <v>125000</v>
      </c>
      <c r="D167" s="35">
        <v>0</v>
      </c>
      <c r="E167" s="35">
        <f>C167+D167</f>
        <v>125000</v>
      </c>
    </row>
    <row r="168" spans="1:5" ht="19.5" customHeight="1">
      <c r="A168" s="34">
        <v>32922</v>
      </c>
      <c r="B168" s="34" t="s">
        <v>228</v>
      </c>
      <c r="C168" s="35">
        <v>275000</v>
      </c>
      <c r="D168" s="35">
        <v>0</v>
      </c>
      <c r="E168" s="35">
        <f>C168+D168</f>
        <v>275000</v>
      </c>
    </row>
    <row r="169" spans="1:5" ht="19.5" customHeight="1">
      <c r="A169" s="34">
        <v>32923</v>
      </c>
      <c r="B169" s="34" t="s">
        <v>229</v>
      </c>
      <c r="C169" s="35">
        <v>70000</v>
      </c>
      <c r="D169" s="35">
        <v>0</v>
      </c>
      <c r="E169" s="35">
        <f>C169+D169</f>
        <v>70000</v>
      </c>
    </row>
    <row r="170" spans="1:5" ht="19.5" customHeight="1">
      <c r="A170" s="34">
        <v>32924</v>
      </c>
      <c r="B170" s="34" t="s">
        <v>230</v>
      </c>
      <c r="C170" s="35">
        <v>180000</v>
      </c>
      <c r="D170" s="35">
        <v>0</v>
      </c>
      <c r="E170" s="35">
        <f>C170+D170</f>
        <v>180000</v>
      </c>
    </row>
    <row r="171" spans="1:5" ht="19.5" customHeight="1">
      <c r="A171" s="55">
        <v>3293</v>
      </c>
      <c r="B171" s="55" t="s">
        <v>100</v>
      </c>
      <c r="C171" s="56">
        <f>C172</f>
        <v>292500</v>
      </c>
      <c r="D171" s="56">
        <f>D172</f>
        <v>0</v>
      </c>
      <c r="E171" s="56">
        <f>E172</f>
        <v>292500</v>
      </c>
    </row>
    <row r="172" spans="1:5" ht="19.5" customHeight="1">
      <c r="A172" s="34">
        <v>32931</v>
      </c>
      <c r="B172" s="34" t="s">
        <v>100</v>
      </c>
      <c r="C172" s="35">
        <v>292500</v>
      </c>
      <c r="D172" s="35">
        <v>0</v>
      </c>
      <c r="E172" s="35">
        <f>C172+D172</f>
        <v>292500</v>
      </c>
    </row>
    <row r="173" spans="1:5" ht="19.5" customHeight="1">
      <c r="A173" s="55">
        <v>3294</v>
      </c>
      <c r="B173" s="55" t="s">
        <v>231</v>
      </c>
      <c r="C173" s="56">
        <f>SUM(C174:C176)</f>
        <v>80000</v>
      </c>
      <c r="D173" s="56">
        <f>SUM(D174:D176)</f>
        <v>-24500</v>
      </c>
      <c r="E173" s="56">
        <f>SUM(E174:E176)</f>
        <v>55500</v>
      </c>
    </row>
    <row r="174" spans="1:5" ht="19.5" customHeight="1">
      <c r="A174" s="34">
        <v>32941</v>
      </c>
      <c r="B174" s="34" t="s">
        <v>101</v>
      </c>
      <c r="C174" s="35">
        <v>45000</v>
      </c>
      <c r="D174" s="35">
        <v>0</v>
      </c>
      <c r="E174" s="35">
        <f>C174+D174</f>
        <v>45000</v>
      </c>
    </row>
    <row r="175" spans="1:5" ht="19.5" customHeight="1">
      <c r="A175" s="34">
        <v>32942</v>
      </c>
      <c r="B175" s="34" t="s">
        <v>102</v>
      </c>
      <c r="C175" s="35">
        <v>5000</v>
      </c>
      <c r="D175" s="35">
        <v>-4500</v>
      </c>
      <c r="E175" s="35">
        <f>C175+D175</f>
        <v>500</v>
      </c>
    </row>
    <row r="176" spans="1:5" ht="19.5" customHeight="1">
      <c r="A176" s="34">
        <v>32943</v>
      </c>
      <c r="B176" s="34" t="s">
        <v>148</v>
      </c>
      <c r="C176" s="35">
        <v>30000</v>
      </c>
      <c r="D176" s="35">
        <v>-20000</v>
      </c>
      <c r="E176" s="35">
        <f>C176+D176</f>
        <v>10000</v>
      </c>
    </row>
    <row r="177" spans="1:5" ht="19.5" customHeight="1">
      <c r="A177" s="55">
        <v>3295</v>
      </c>
      <c r="B177" s="55" t="s">
        <v>103</v>
      </c>
      <c r="C177" s="56">
        <f>SUM(C178:C182)</f>
        <v>135000</v>
      </c>
      <c r="D177" s="56">
        <f>SUM(D178:D182)</f>
        <v>-21000</v>
      </c>
      <c r="E177" s="56">
        <f>SUM(E178:E182)</f>
        <v>114000</v>
      </c>
    </row>
    <row r="178" spans="1:5" ht="19.5" customHeight="1">
      <c r="A178" s="34">
        <v>32951</v>
      </c>
      <c r="B178" s="34" t="s">
        <v>232</v>
      </c>
      <c r="C178" s="35">
        <v>10000</v>
      </c>
      <c r="D178" s="35">
        <v>-8500</v>
      </c>
      <c r="E178" s="35">
        <f>C178+D178</f>
        <v>1500</v>
      </c>
    </row>
    <row r="179" spans="1:5" ht="19.5" customHeight="1">
      <c r="A179" s="34">
        <v>32952</v>
      </c>
      <c r="B179" s="34" t="s">
        <v>233</v>
      </c>
      <c r="C179" s="35">
        <v>25000</v>
      </c>
      <c r="D179" s="35">
        <v>-15000</v>
      </c>
      <c r="E179" s="35">
        <f>C179+D179</f>
        <v>10000</v>
      </c>
    </row>
    <row r="180" spans="1:5" ht="19.5" customHeight="1">
      <c r="A180" s="34">
        <v>32953</v>
      </c>
      <c r="B180" s="34" t="s">
        <v>234</v>
      </c>
      <c r="C180" s="35">
        <v>35000</v>
      </c>
      <c r="D180" s="35">
        <v>2500</v>
      </c>
      <c r="E180" s="35">
        <f>C180+D180</f>
        <v>37500</v>
      </c>
    </row>
    <row r="181" spans="1:5" ht="19.5" customHeight="1">
      <c r="A181" s="34">
        <v>32955</v>
      </c>
      <c r="B181" s="34" t="s">
        <v>242</v>
      </c>
      <c r="C181" s="35">
        <v>60000</v>
      </c>
      <c r="D181" s="35">
        <v>0</v>
      </c>
      <c r="E181" s="35">
        <f>C181+D181</f>
        <v>60000</v>
      </c>
    </row>
    <row r="182" spans="1:5" ht="19.5" customHeight="1">
      <c r="A182" s="34">
        <v>32959</v>
      </c>
      <c r="B182" s="34" t="s">
        <v>256</v>
      </c>
      <c r="C182" s="35">
        <v>5000</v>
      </c>
      <c r="D182" s="35">
        <v>0</v>
      </c>
      <c r="E182" s="35">
        <f>C182+D182</f>
        <v>5000</v>
      </c>
    </row>
    <row r="183" spans="1:5" ht="19.5" customHeight="1">
      <c r="A183" s="55">
        <v>3296</v>
      </c>
      <c r="B183" s="55" t="s">
        <v>143</v>
      </c>
      <c r="C183" s="56">
        <f>C184</f>
        <v>0</v>
      </c>
      <c r="D183" s="56">
        <f>D184</f>
        <v>0</v>
      </c>
      <c r="E183" s="56">
        <f>E184</f>
        <v>0</v>
      </c>
    </row>
    <row r="184" spans="1:5" ht="19.5" customHeight="1">
      <c r="A184" s="34">
        <v>32961</v>
      </c>
      <c r="B184" s="34" t="s">
        <v>143</v>
      </c>
      <c r="C184" s="35">
        <v>0</v>
      </c>
      <c r="D184" s="35">
        <v>0</v>
      </c>
      <c r="E184" s="35">
        <f>C184+D184</f>
        <v>0</v>
      </c>
    </row>
    <row r="185" spans="1:5" ht="19.5" customHeight="1">
      <c r="A185" s="55">
        <v>3299</v>
      </c>
      <c r="B185" s="55" t="s">
        <v>97</v>
      </c>
      <c r="C185" s="56">
        <f>SUM(C186:C187)</f>
        <v>254490</v>
      </c>
      <c r="D185" s="56">
        <f>SUM(D186:D187)</f>
        <v>45040</v>
      </c>
      <c r="E185" s="56">
        <f>SUM(E186:E187)</f>
        <v>299530</v>
      </c>
    </row>
    <row r="186" spans="1:5" ht="19.5" customHeight="1">
      <c r="A186" s="34">
        <v>32991</v>
      </c>
      <c r="B186" s="34" t="s">
        <v>235</v>
      </c>
      <c r="C186" s="35">
        <v>10000</v>
      </c>
      <c r="D186" s="35">
        <v>0</v>
      </c>
      <c r="E186" s="35">
        <f>C186+D186</f>
        <v>10000</v>
      </c>
    </row>
    <row r="187" spans="1:5" ht="19.5" customHeight="1">
      <c r="A187" s="34">
        <v>32999</v>
      </c>
      <c r="B187" s="34" t="s">
        <v>97</v>
      </c>
      <c r="C187" s="35">
        <v>244490</v>
      </c>
      <c r="D187" s="35">
        <f>72040-27000</f>
        <v>45040</v>
      </c>
      <c r="E187" s="35">
        <f>C187+D187</f>
        <v>289530</v>
      </c>
    </row>
    <row r="188" spans="1:5" ht="19.5" customHeight="1">
      <c r="A188" s="51">
        <v>34</v>
      </c>
      <c r="B188" s="51" t="s">
        <v>104</v>
      </c>
      <c r="C188" s="52">
        <f>C189</f>
        <v>190000</v>
      </c>
      <c r="D188" s="52">
        <f>D189</f>
        <v>-25000</v>
      </c>
      <c r="E188" s="52">
        <f>E189</f>
        <v>165000</v>
      </c>
    </row>
    <row r="189" spans="1:5" ht="19.5" customHeight="1">
      <c r="A189" s="53">
        <v>343</v>
      </c>
      <c r="B189" s="53" t="s">
        <v>105</v>
      </c>
      <c r="C189" s="54">
        <f>C190+C193+C195</f>
        <v>190000</v>
      </c>
      <c r="D189" s="54">
        <f>D190+D193+D195</f>
        <v>-25000</v>
      </c>
      <c r="E189" s="54">
        <f>E190+E193+E195</f>
        <v>165000</v>
      </c>
    </row>
    <row r="190" spans="1:5" ht="19.5" customHeight="1">
      <c r="A190" s="55">
        <v>3431</v>
      </c>
      <c r="B190" s="55" t="s">
        <v>106</v>
      </c>
      <c r="C190" s="56">
        <f>SUM(C191:C192)</f>
        <v>180000</v>
      </c>
      <c r="D190" s="56">
        <f>SUM(D191:D192)</f>
        <v>-25000</v>
      </c>
      <c r="E190" s="56">
        <f>SUM(E191:E192)</f>
        <v>155000</v>
      </c>
    </row>
    <row r="191" spans="1:5" ht="19.5" customHeight="1">
      <c r="A191" s="34">
        <v>34311</v>
      </c>
      <c r="B191" s="34" t="s">
        <v>107</v>
      </c>
      <c r="C191" s="35">
        <v>90000</v>
      </c>
      <c r="D191" s="35">
        <v>-25000</v>
      </c>
      <c r="E191" s="35">
        <f>C191+D191</f>
        <v>65000</v>
      </c>
    </row>
    <row r="192" spans="1:5" ht="19.5" customHeight="1">
      <c r="A192" s="34">
        <v>34312</v>
      </c>
      <c r="B192" s="34" t="s">
        <v>108</v>
      </c>
      <c r="C192" s="35">
        <v>90000</v>
      </c>
      <c r="D192" s="35">
        <v>0</v>
      </c>
      <c r="E192" s="35">
        <f>C192+D192</f>
        <v>90000</v>
      </c>
    </row>
    <row r="193" spans="1:5" ht="19.5" customHeight="1">
      <c r="A193" s="55">
        <v>3432</v>
      </c>
      <c r="B193" s="55" t="s">
        <v>245</v>
      </c>
      <c r="C193" s="56">
        <f>C194</f>
        <v>1000</v>
      </c>
      <c r="D193" s="56">
        <f>D194</f>
        <v>0</v>
      </c>
      <c r="E193" s="56">
        <f>E194</f>
        <v>1000</v>
      </c>
    </row>
    <row r="194" spans="1:5" ht="19.5" customHeight="1">
      <c r="A194" s="34">
        <v>34321</v>
      </c>
      <c r="B194" s="34" t="s">
        <v>246</v>
      </c>
      <c r="C194" s="35">
        <v>1000</v>
      </c>
      <c r="D194" s="35">
        <v>0</v>
      </c>
      <c r="E194" s="35">
        <f>C194+D194</f>
        <v>1000</v>
      </c>
    </row>
    <row r="195" spans="1:5" ht="19.5" customHeight="1">
      <c r="A195" s="55">
        <v>3433</v>
      </c>
      <c r="B195" s="55" t="s">
        <v>109</v>
      </c>
      <c r="C195" s="56">
        <f>SUM(C196:C197)</f>
        <v>9000</v>
      </c>
      <c r="D195" s="56">
        <f>SUM(D196:D197)</f>
        <v>0</v>
      </c>
      <c r="E195" s="56">
        <f>SUM(E196:E197)</f>
        <v>9000</v>
      </c>
    </row>
    <row r="196" spans="1:5" ht="19.5" customHeight="1">
      <c r="A196" s="34">
        <v>34333</v>
      </c>
      <c r="B196" s="34" t="s">
        <v>236</v>
      </c>
      <c r="C196" s="35">
        <v>8500</v>
      </c>
      <c r="D196" s="35">
        <v>0</v>
      </c>
      <c r="E196" s="35">
        <f>C196+D196</f>
        <v>8500</v>
      </c>
    </row>
    <row r="197" spans="1:5" ht="19.5" customHeight="1">
      <c r="A197" s="34">
        <v>34339</v>
      </c>
      <c r="B197" s="34" t="s">
        <v>237</v>
      </c>
      <c r="C197" s="35">
        <v>500</v>
      </c>
      <c r="D197" s="35">
        <v>0</v>
      </c>
      <c r="E197" s="35">
        <f>C197+D197</f>
        <v>500</v>
      </c>
    </row>
    <row r="198" spans="1:5" s="61" customFormat="1" ht="19.5" customHeight="1">
      <c r="A198" s="51">
        <v>38</v>
      </c>
      <c r="B198" s="51" t="s">
        <v>247</v>
      </c>
      <c r="C198" s="52">
        <f aca="true" t="shared" si="4" ref="C198:E199">C199</f>
        <v>0</v>
      </c>
      <c r="D198" s="52">
        <f t="shared" si="4"/>
        <v>13000</v>
      </c>
      <c r="E198" s="52">
        <f t="shared" si="4"/>
        <v>13000</v>
      </c>
    </row>
    <row r="199" spans="1:5" s="61" customFormat="1" ht="19.5" customHeight="1">
      <c r="A199" s="53">
        <v>381</v>
      </c>
      <c r="B199" s="53" t="s">
        <v>134</v>
      </c>
      <c r="C199" s="54">
        <f t="shared" si="4"/>
        <v>0</v>
      </c>
      <c r="D199" s="54">
        <f t="shared" si="4"/>
        <v>13000</v>
      </c>
      <c r="E199" s="54">
        <f t="shared" si="4"/>
        <v>13000</v>
      </c>
    </row>
    <row r="200" spans="1:5" s="61" customFormat="1" ht="19.5" customHeight="1">
      <c r="A200" s="55">
        <v>3811</v>
      </c>
      <c r="B200" s="55" t="s">
        <v>248</v>
      </c>
      <c r="C200" s="56">
        <f>SUM(C201:C202)</f>
        <v>0</v>
      </c>
      <c r="D200" s="56">
        <f>SUM(D201:D202)</f>
        <v>13000</v>
      </c>
      <c r="E200" s="56">
        <f>SUM(E201:E202)</f>
        <v>13000</v>
      </c>
    </row>
    <row r="201" spans="1:5" ht="19.5" customHeight="1">
      <c r="A201" s="34">
        <v>38118</v>
      </c>
      <c r="B201" s="34" t="s">
        <v>249</v>
      </c>
      <c r="C201" s="35">
        <v>0</v>
      </c>
      <c r="D201" s="35">
        <v>0</v>
      </c>
      <c r="E201" s="35">
        <f>C201+D201</f>
        <v>0</v>
      </c>
    </row>
    <row r="202" spans="1:5" ht="19.5" customHeight="1">
      <c r="A202" s="34">
        <v>38119</v>
      </c>
      <c r="B202" s="34" t="s">
        <v>250</v>
      </c>
      <c r="C202" s="35">
        <v>0</v>
      </c>
      <c r="D202" s="35">
        <v>13000</v>
      </c>
      <c r="E202" s="35">
        <f>C202+D202</f>
        <v>13000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18.12.2018. godine&amp;CRebalans financijskog plana prihoda i rashoda za 2018. godinu &amp;R18. sjednica
Točka 3. dnevnog reda</oddHeader>
    <oddFooter>&amp;LNastavni zavod za javno zdravstvo Dr. "Andrija Štampar"&amp;R&amp;P/&amp;N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G38"/>
  <sheetViews>
    <sheetView workbookViewId="0" topLeftCell="A1">
      <selection activeCell="J18" sqref="J18"/>
    </sheetView>
  </sheetViews>
  <sheetFormatPr defaultColWidth="9.140625" defaultRowHeight="15.75" customHeight="1"/>
  <cols>
    <col min="1" max="1" width="10.7109375" style="1" customWidth="1"/>
    <col min="2" max="2" width="65.7109375" style="1" customWidth="1"/>
    <col min="3" max="5" width="20.7109375" style="2" customWidth="1"/>
    <col min="6" max="6" width="9.140625" style="1" customWidth="1"/>
    <col min="7" max="7" width="9.421875" style="1" bestFit="1" customWidth="1"/>
    <col min="8" max="16384" width="9.140625" style="1" customWidth="1"/>
  </cols>
  <sheetData>
    <row r="1" spans="1:5" s="6" customFormat="1" ht="24.75" customHeight="1" thickBot="1">
      <c r="A1" s="63" t="s">
        <v>269</v>
      </c>
      <c r="B1" s="63"/>
      <c r="C1" s="63"/>
      <c r="D1" s="63"/>
      <c r="E1" s="63"/>
    </row>
    <row r="2" spans="1:5" s="6" customFormat="1" ht="19.5" customHeight="1" thickTop="1">
      <c r="A2" s="17"/>
      <c r="B2" s="17"/>
      <c r="C2" s="18"/>
      <c r="D2" s="18"/>
      <c r="E2" s="18"/>
    </row>
    <row r="3" spans="1:5" s="6" customFormat="1" ht="38.25">
      <c r="A3" s="5" t="s">
        <v>121</v>
      </c>
      <c r="B3" s="5" t="s">
        <v>152</v>
      </c>
      <c r="C3" s="5" t="s">
        <v>254</v>
      </c>
      <c r="D3" s="5" t="s">
        <v>270</v>
      </c>
      <c r="E3" s="5" t="s">
        <v>260</v>
      </c>
    </row>
    <row r="4" spans="1:5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</row>
    <row r="5" spans="1:5" ht="19.5" customHeight="1">
      <c r="A5" s="7">
        <v>4</v>
      </c>
      <c r="B5" s="7" t="s">
        <v>238</v>
      </c>
      <c r="C5" s="8">
        <f>C6+C10</f>
        <v>7230455</v>
      </c>
      <c r="D5" s="8">
        <f>D6+D10</f>
        <v>-821940</v>
      </c>
      <c r="E5" s="8">
        <f>E6+E10</f>
        <v>6408515</v>
      </c>
    </row>
    <row r="6" spans="1:5" ht="19.5" customHeight="1">
      <c r="A6" s="9">
        <v>41</v>
      </c>
      <c r="B6" s="9" t="s">
        <v>239</v>
      </c>
      <c r="C6" s="10">
        <f>C7</f>
        <v>702000</v>
      </c>
      <c r="D6" s="10">
        <f aca="true" t="shared" si="0" ref="D6:E8">D7</f>
        <v>0</v>
      </c>
      <c r="E6" s="10">
        <f t="shared" si="0"/>
        <v>702000</v>
      </c>
    </row>
    <row r="7" spans="1:5" ht="19.5" customHeight="1">
      <c r="A7" s="11">
        <v>412</v>
      </c>
      <c r="B7" s="11" t="s">
        <v>126</v>
      </c>
      <c r="C7" s="12">
        <f>C8</f>
        <v>702000</v>
      </c>
      <c r="D7" s="12">
        <f t="shared" si="0"/>
        <v>0</v>
      </c>
      <c r="E7" s="12">
        <f t="shared" si="0"/>
        <v>702000</v>
      </c>
    </row>
    <row r="8" spans="1:5" ht="19.5" customHeight="1">
      <c r="A8" s="13">
        <v>4123</v>
      </c>
      <c r="B8" s="13" t="s">
        <v>127</v>
      </c>
      <c r="C8" s="14">
        <f>C9</f>
        <v>702000</v>
      </c>
      <c r="D8" s="14">
        <f t="shared" si="0"/>
        <v>0</v>
      </c>
      <c r="E8" s="14">
        <f t="shared" si="0"/>
        <v>702000</v>
      </c>
    </row>
    <row r="9" spans="1:5" ht="19.5" customHeight="1">
      <c r="A9" s="3">
        <v>41231</v>
      </c>
      <c r="B9" s="3" t="s">
        <v>127</v>
      </c>
      <c r="C9" s="4">
        <v>702000</v>
      </c>
      <c r="D9" s="4">
        <v>0</v>
      </c>
      <c r="E9" s="4">
        <f>C9+D9</f>
        <v>702000</v>
      </c>
    </row>
    <row r="10" spans="1:5" ht="19.5" customHeight="1">
      <c r="A10" s="9">
        <v>42</v>
      </c>
      <c r="B10" s="9" t="s">
        <v>111</v>
      </c>
      <c r="C10" s="10">
        <f>C11+C32+C36</f>
        <v>6528455</v>
      </c>
      <c r="D10" s="10">
        <f>D11+D32+D36</f>
        <v>-821940</v>
      </c>
      <c r="E10" s="10">
        <f>E11+E32+E36</f>
        <v>5706515</v>
      </c>
    </row>
    <row r="11" spans="1:5" ht="19.5" customHeight="1">
      <c r="A11" s="11">
        <v>422</v>
      </c>
      <c r="B11" s="11" t="s">
        <v>112</v>
      </c>
      <c r="C11" s="12">
        <f>C12+C17+C20+C23+C26+C30</f>
        <v>6528455</v>
      </c>
      <c r="D11" s="12">
        <f>D12+D17+D20+D23+D26+D30</f>
        <v>-821940</v>
      </c>
      <c r="E11" s="12">
        <f>E12+E17+E20+E23+E26+E30</f>
        <v>5706515</v>
      </c>
    </row>
    <row r="12" spans="1:5" ht="19.5" customHeight="1">
      <c r="A12" s="13">
        <v>4221</v>
      </c>
      <c r="B12" s="13" t="s">
        <v>113</v>
      </c>
      <c r="C12" s="14">
        <f>SUM(C13:C16)</f>
        <v>422955</v>
      </c>
      <c r="D12" s="14">
        <f>SUM(D13:D16)</f>
        <v>89725</v>
      </c>
      <c r="E12" s="14">
        <f>SUM(E13:E16)</f>
        <v>512680</v>
      </c>
    </row>
    <row r="13" spans="1:7" ht="19.5" customHeight="1">
      <c r="A13" s="3">
        <v>42211</v>
      </c>
      <c r="B13" s="3" t="s">
        <v>114</v>
      </c>
      <c r="C13" s="4">
        <v>329355</v>
      </c>
      <c r="D13" s="4">
        <v>23400</v>
      </c>
      <c r="E13" s="4">
        <f>C13+D13</f>
        <v>352755</v>
      </c>
      <c r="G13" s="2"/>
    </row>
    <row r="14" spans="1:5" ht="19.5" customHeight="1">
      <c r="A14" s="3">
        <v>42212</v>
      </c>
      <c r="B14" s="3" t="s">
        <v>115</v>
      </c>
      <c r="C14" s="4">
        <v>93600</v>
      </c>
      <c r="D14" s="4">
        <v>0</v>
      </c>
      <c r="E14" s="4">
        <f>C14+D14</f>
        <v>93600</v>
      </c>
    </row>
    <row r="15" spans="1:5" ht="19.5" customHeight="1">
      <c r="A15" s="3">
        <v>422120</v>
      </c>
      <c r="B15" s="3" t="s">
        <v>128</v>
      </c>
      <c r="C15" s="4">
        <v>0</v>
      </c>
      <c r="D15" s="4">
        <v>26325</v>
      </c>
      <c r="E15" s="4">
        <f>C15+D15</f>
        <v>26325</v>
      </c>
    </row>
    <row r="16" spans="1:5" ht="19.5" customHeight="1">
      <c r="A16" s="3">
        <v>42219</v>
      </c>
      <c r="B16" s="3" t="s">
        <v>272</v>
      </c>
      <c r="C16" s="4">
        <v>0</v>
      </c>
      <c r="D16" s="4">
        <v>40000</v>
      </c>
      <c r="E16" s="4">
        <f>C16+D16</f>
        <v>40000</v>
      </c>
    </row>
    <row r="17" spans="1:5" ht="19.5" customHeight="1">
      <c r="A17" s="13">
        <v>4222</v>
      </c>
      <c r="B17" s="13" t="s">
        <v>120</v>
      </c>
      <c r="C17" s="14">
        <f>SUM(C18:C19)</f>
        <v>0</v>
      </c>
      <c r="D17" s="14">
        <f>SUM(D18:D19)</f>
        <v>0</v>
      </c>
      <c r="E17" s="14">
        <f>SUM(E18:E19)</f>
        <v>0</v>
      </c>
    </row>
    <row r="18" spans="1:5" ht="19.5" customHeight="1">
      <c r="A18" s="3">
        <v>42222</v>
      </c>
      <c r="B18" s="3" t="s">
        <v>124</v>
      </c>
      <c r="C18" s="4">
        <v>0</v>
      </c>
      <c r="D18" s="4">
        <v>0</v>
      </c>
      <c r="E18" s="4">
        <f>C18+D18</f>
        <v>0</v>
      </c>
    </row>
    <row r="19" spans="1:5" ht="19.5" customHeight="1">
      <c r="A19" s="3">
        <v>42229</v>
      </c>
      <c r="B19" s="3" t="s">
        <v>257</v>
      </c>
      <c r="C19" s="4">
        <v>0</v>
      </c>
      <c r="D19" s="4">
        <v>0</v>
      </c>
      <c r="E19" s="4">
        <f>C19+D19</f>
        <v>0</v>
      </c>
    </row>
    <row r="20" spans="1:5" ht="19.5" customHeight="1">
      <c r="A20" s="13">
        <v>4223</v>
      </c>
      <c r="B20" s="13" t="s">
        <v>136</v>
      </c>
      <c r="C20" s="14">
        <f>SUM(C21:C22)</f>
        <v>0</v>
      </c>
      <c r="D20" s="14">
        <f>SUM(D21:D22)</f>
        <v>88335</v>
      </c>
      <c r="E20" s="14">
        <f>SUM(E21:E22)</f>
        <v>88335</v>
      </c>
    </row>
    <row r="21" spans="1:5" ht="19.5" customHeight="1">
      <c r="A21" s="3">
        <v>42231</v>
      </c>
      <c r="B21" s="3" t="s">
        <v>137</v>
      </c>
      <c r="C21" s="4">
        <v>0</v>
      </c>
      <c r="D21" s="4">
        <v>76050</v>
      </c>
      <c r="E21" s="4">
        <f>C21+D21</f>
        <v>76050</v>
      </c>
    </row>
    <row r="22" spans="1:5" ht="19.5" customHeight="1">
      <c r="A22" s="3">
        <v>42239</v>
      </c>
      <c r="B22" s="3" t="s">
        <v>240</v>
      </c>
      <c r="C22" s="4">
        <v>0</v>
      </c>
      <c r="D22" s="4">
        <v>12285</v>
      </c>
      <c r="E22" s="4">
        <f>C22+D22</f>
        <v>12285</v>
      </c>
    </row>
    <row r="23" spans="1:5" ht="19.5" customHeight="1">
      <c r="A23" s="13">
        <v>4224</v>
      </c>
      <c r="B23" s="13" t="s">
        <v>116</v>
      </c>
      <c r="C23" s="14">
        <f>SUM(C24:C25)</f>
        <v>5868000</v>
      </c>
      <c r="D23" s="14">
        <f>SUM(D24:D25)</f>
        <v>-1000000</v>
      </c>
      <c r="E23" s="14">
        <f>SUM(E24:E25)</f>
        <v>4868000</v>
      </c>
    </row>
    <row r="24" spans="1:5" ht="19.5" customHeight="1">
      <c r="A24" s="3">
        <v>42241</v>
      </c>
      <c r="B24" s="3" t="s">
        <v>122</v>
      </c>
      <c r="C24" s="4">
        <v>0</v>
      </c>
      <c r="D24" s="4">
        <v>0</v>
      </c>
      <c r="E24" s="4">
        <f>C24+D24</f>
        <v>0</v>
      </c>
    </row>
    <row r="25" spans="1:7" ht="19.5" customHeight="1">
      <c r="A25" s="3">
        <v>42242</v>
      </c>
      <c r="B25" s="3" t="s">
        <v>117</v>
      </c>
      <c r="C25" s="4">
        <v>5868000</v>
      </c>
      <c r="D25" s="4">
        <v>-1000000</v>
      </c>
      <c r="E25" s="4">
        <f>C25+D25</f>
        <v>4868000</v>
      </c>
      <c r="G25" s="2"/>
    </row>
    <row r="26" spans="1:5" ht="19.5" customHeight="1">
      <c r="A26" s="13">
        <v>4225</v>
      </c>
      <c r="B26" s="13" t="s">
        <v>129</v>
      </c>
      <c r="C26" s="14">
        <f>SUM(C27:C29)</f>
        <v>237500</v>
      </c>
      <c r="D26" s="14">
        <f>SUM(D27:D29)</f>
        <v>0</v>
      </c>
      <c r="E26" s="14">
        <f>SUM(E27:E29)</f>
        <v>237500</v>
      </c>
    </row>
    <row r="27" spans="1:5" ht="19.5" customHeight="1">
      <c r="A27" s="3">
        <v>42251</v>
      </c>
      <c r="B27" s="3" t="s">
        <v>130</v>
      </c>
      <c r="C27" s="4">
        <v>237500</v>
      </c>
      <c r="D27" s="4">
        <v>0</v>
      </c>
      <c r="E27" s="4">
        <f>C27+D27</f>
        <v>237500</v>
      </c>
    </row>
    <row r="28" spans="1:5" ht="19.5" customHeight="1">
      <c r="A28" s="3">
        <v>42252</v>
      </c>
      <c r="B28" s="3" t="s">
        <v>131</v>
      </c>
      <c r="C28" s="4">
        <v>0</v>
      </c>
      <c r="D28" s="4">
        <v>0</v>
      </c>
      <c r="E28" s="4">
        <f>C28+D28</f>
        <v>0</v>
      </c>
    </row>
    <row r="29" spans="1:5" ht="19.5" customHeight="1">
      <c r="A29" s="3">
        <v>42259</v>
      </c>
      <c r="B29" s="3" t="s">
        <v>241</v>
      </c>
      <c r="C29" s="4">
        <v>0</v>
      </c>
      <c r="D29" s="4">
        <v>0</v>
      </c>
      <c r="E29" s="4">
        <f>C29+D29</f>
        <v>0</v>
      </c>
    </row>
    <row r="30" spans="1:5" ht="19.5" customHeight="1">
      <c r="A30" s="15">
        <v>4227</v>
      </c>
      <c r="B30" s="15" t="s">
        <v>243</v>
      </c>
      <c r="C30" s="16">
        <f>C31</f>
        <v>0</v>
      </c>
      <c r="D30" s="16">
        <f>D31</f>
        <v>0</v>
      </c>
      <c r="E30" s="16">
        <f>E31</f>
        <v>0</v>
      </c>
    </row>
    <row r="31" spans="1:5" ht="19.5" customHeight="1">
      <c r="A31" s="3">
        <v>42273</v>
      </c>
      <c r="B31" s="3" t="s">
        <v>244</v>
      </c>
      <c r="C31" s="4">
        <v>0</v>
      </c>
      <c r="D31" s="4">
        <v>0</v>
      </c>
      <c r="E31" s="4">
        <f>C31+D31</f>
        <v>0</v>
      </c>
    </row>
    <row r="32" spans="1:5" ht="19.5" customHeight="1">
      <c r="A32" s="11">
        <v>423</v>
      </c>
      <c r="B32" s="11" t="s">
        <v>118</v>
      </c>
      <c r="C32" s="12">
        <f>C33</f>
        <v>0</v>
      </c>
      <c r="D32" s="12">
        <f>D33</f>
        <v>0</v>
      </c>
      <c r="E32" s="12">
        <f>E33</f>
        <v>0</v>
      </c>
    </row>
    <row r="33" spans="1:5" ht="19.5" customHeight="1">
      <c r="A33" s="13">
        <v>4231</v>
      </c>
      <c r="B33" s="13" t="s">
        <v>119</v>
      </c>
      <c r="C33" s="14">
        <f>SUM(C34:C35)</f>
        <v>0</v>
      </c>
      <c r="D33" s="14">
        <f>SUM(D34:D35)</f>
        <v>0</v>
      </c>
      <c r="E33" s="14">
        <f>SUM(E34:E35)</f>
        <v>0</v>
      </c>
    </row>
    <row r="34" spans="1:5" ht="19.5" customHeight="1">
      <c r="A34" s="3">
        <v>42311</v>
      </c>
      <c r="B34" s="20" t="s">
        <v>258</v>
      </c>
      <c r="C34" s="21">
        <v>0</v>
      </c>
      <c r="D34" s="21">
        <v>0</v>
      </c>
      <c r="E34" s="21">
        <f>C34+D34</f>
        <v>0</v>
      </c>
    </row>
    <row r="35" spans="1:5" ht="19.5" customHeight="1">
      <c r="A35" s="3">
        <v>42313</v>
      </c>
      <c r="B35" s="20" t="s">
        <v>259</v>
      </c>
      <c r="C35" s="21">
        <v>0</v>
      </c>
      <c r="D35" s="21">
        <v>0</v>
      </c>
      <c r="E35" s="21">
        <f>C35+D35</f>
        <v>0</v>
      </c>
    </row>
    <row r="36" spans="1:5" ht="19.5" customHeight="1">
      <c r="A36" s="11">
        <v>426</v>
      </c>
      <c r="B36" s="11" t="s">
        <v>132</v>
      </c>
      <c r="C36" s="12">
        <f aca="true" t="shared" si="1" ref="C36:E37">C37</f>
        <v>0</v>
      </c>
      <c r="D36" s="12">
        <f t="shared" si="1"/>
        <v>0</v>
      </c>
      <c r="E36" s="12">
        <f t="shared" si="1"/>
        <v>0</v>
      </c>
    </row>
    <row r="37" spans="1:5" ht="19.5" customHeight="1">
      <c r="A37" s="13">
        <v>4262</v>
      </c>
      <c r="B37" s="13" t="s">
        <v>133</v>
      </c>
      <c r="C37" s="14">
        <f t="shared" si="1"/>
        <v>0</v>
      </c>
      <c r="D37" s="14">
        <f t="shared" si="1"/>
        <v>0</v>
      </c>
      <c r="E37" s="14">
        <f t="shared" si="1"/>
        <v>0</v>
      </c>
    </row>
    <row r="38" spans="1:5" ht="19.5" customHeight="1">
      <c r="A38" s="3">
        <v>42621</v>
      </c>
      <c r="B38" s="3" t="s">
        <v>133</v>
      </c>
      <c r="C38" s="4">
        <v>0</v>
      </c>
      <c r="D38" s="4">
        <v>0</v>
      </c>
      <c r="E38" s="4">
        <f>C38+D38</f>
        <v>0</v>
      </c>
    </row>
    <row r="39" ht="19.5" customHeight="1"/>
    <row r="40" ht="19.5" customHeight="1"/>
    <row r="41" ht="19.5" customHeight="1"/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18.12.2018. godine&amp;CRebalans financijskog plana prihoda i rashoda za 2018. godinu &amp;R18. sjednica
Točka 3. dnevnog reda</oddHeader>
    <oddFooter>&amp;LNastavni zavod za javno zdravstvo Dr. "Andrija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Ana Mikuš</cp:lastModifiedBy>
  <cp:lastPrinted>2018-12-16T17:34:24Z</cp:lastPrinted>
  <dcterms:created xsi:type="dcterms:W3CDTF">2012-12-16T10:33:18Z</dcterms:created>
  <dcterms:modified xsi:type="dcterms:W3CDTF">2018-12-16T17:35:17Z</dcterms:modified>
  <cp:category/>
  <cp:version/>
  <cp:contentType/>
  <cp:contentStatus/>
</cp:coreProperties>
</file>